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Útmutató" sheetId="1" state="visible" r:id="rId3"/>
    <sheet name="Áttekintés" sheetId="2" state="visible" r:id="rId4"/>
    <sheet name="Beállítások" sheetId="3" state="visible" r:id="rId5"/>
    <sheet name="Lakások" sheetId="4" state="visible" r:id="rId6"/>
    <sheet name="Befizetések" sheetId="5" state="visible" r:id="rId7"/>
    <sheet name="Mérőórák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<sst xmlns="http://schemas.openxmlformats.org/spreadsheetml/2006/main" count="78" uniqueCount="75">
  <si>
    <t xml:space="preserve">Albérlet-kezelő – Kalkfox</t>
  </si>
  <si>
    <t xml:space="preserve">Bérleti díjak, rezsi, mérőóra-állások és szerződések egy helyen.</t>
  </si>
  <si>
    <t xml:space="preserve">Hogyan használd?</t>
  </si>
  <si>
    <t xml:space="preserve">1. Beállítások: add meg a rezsi egységárakat, a figyelmeztetési időt és az évet, amelyet az Áttekintés mutasson.</t>
  </si>
  <si>
    <t xml:space="preserve">2. Lakások: soronként egy lakás (max. 20). A lakás neve legyen rövid és egyedi, a többi lap ezzel hivatkozik rá.</t>
  </si>
  <si>
    <t xml:space="preserve">3. Befizetések: minden beérkezett pénzt rögzíts külön sorban. A „Melyik hónapra” oszlopba a hónap első napját írd (pl. 2026.10.01).</t>
  </si>
  <si>
    <t xml:space="preserve">4. Mérőórák: írd be a leolvasott állást. Az előző állást, a fogyasztást és a költséget a táblázat magától kiszámolja.</t>
  </si>
  <si>
    <t xml:space="preserve">5. Áttekintés: havi bevételek lakásonként, éves hátralék és a hamarosan lejáró szerződések.</t>
  </si>
  <si>
    <t xml:space="preserve">Színkódok</t>
  </si>
  <si>
    <t xml:space="preserve">Halványsárga cella: ide írhatsz.</t>
  </si>
  <si>
    <t xml:space="preserve">Szürke cella: automatikusan számolt, ne írd felül.</t>
  </si>
  <si>
    <t xml:space="preserve">Tipp</t>
  </si>
  <si>
    <t xml:space="preserve">A minta adatok csak a működést mutatják be. Kezdés előtt töröld őket a Lakások, Befizetések és Mérőórák lapokról (csak a sárga cellákat).</t>
  </si>
  <si>
    <t xml:space="preserve">Google Sheetsben: Drive → Feltöltés → jobb klikk a fájlon → Megnyitás ezzel: Google Táblázatok.</t>
  </si>
  <si>
    <t xml:space="preserve">Ingyenes sablon a kalkfox.com oldalról. Lakbéremeléshez hasznos: inflációs kalkulátor a kalkfox.com/hu/inflacio-kalkulator címen.</t>
  </si>
  <si>
    <t xml:space="preserve">Áttekintés</t>
  </si>
  <si>
    <t xml:space="preserve">Befizetett összesen az évben</t>
  </si>
  <si>
    <t xml:space="preserve">Hátralék összesen az évben</t>
  </si>
  <si>
    <t xml:space="preserve">Aktív szerződések</t>
  </si>
  <si>
    <t xml:space="preserve">Hamarosan lejáró / lejárt</t>
  </si>
  <si>
    <t xml:space="preserve">Lakás</t>
  </si>
  <si>
    <t xml:space="preserve">Jan</t>
  </si>
  <si>
    <t xml:space="preserve">Feb</t>
  </si>
  <si>
    <t xml:space="preserve">Már</t>
  </si>
  <si>
    <t xml:space="preserve">Ápr</t>
  </si>
  <si>
    <t xml:space="preserve">Máj</t>
  </si>
  <si>
    <t xml:space="preserve">Jún</t>
  </si>
  <si>
    <t xml:space="preserve">Júl</t>
  </si>
  <si>
    <t xml:space="preserve">Aug</t>
  </si>
  <si>
    <t xml:space="preserve">Szep</t>
  </si>
  <si>
    <t xml:space="preserve">Okt</t>
  </si>
  <si>
    <t xml:space="preserve">Nov</t>
  </si>
  <si>
    <t xml:space="preserve">Dec</t>
  </si>
  <si>
    <t xml:space="preserve">Befizetett</t>
  </si>
  <si>
    <t xml:space="preserve">Esedékes</t>
  </si>
  <si>
    <t xml:space="preserve">Hátralék</t>
  </si>
  <si>
    <t xml:space="preserve">Összesen</t>
  </si>
  <si>
    <t xml:space="preserve">Beállítás</t>
  </si>
  <si>
    <t xml:space="preserve">Érték</t>
  </si>
  <si>
    <t xml:space="preserve">Megjegyzés</t>
  </si>
  <si>
    <t xml:space="preserve">Villany egységár (Ft/kWh)</t>
  </si>
  <si>
    <t xml:space="preserve">Saját szerződésed szerinti ár; a minta csak példa.</t>
  </si>
  <si>
    <t xml:space="preserve">Víz egységár (Ft/m³)</t>
  </si>
  <si>
    <t xml:space="preserve">Víz + csatorna együtt; a minta csak példa.</t>
  </si>
  <si>
    <t xml:space="preserve">Gáz egységár (Ft/m³)</t>
  </si>
  <si>
    <t xml:space="preserve">A minta csak példa.</t>
  </si>
  <si>
    <t xml:space="preserve">Figyelmeztetés a lejárat előtt (nap)</t>
  </si>
  <si>
    <t xml:space="preserve">Ennyi nappal a lejárat előtt jelez a táblázat.</t>
  </si>
  <si>
    <t xml:space="preserve">Áttekintés éve</t>
  </si>
  <si>
    <t xml:space="preserve">Az Áttekintés lap ezt az évet mutatja.</t>
  </si>
  <si>
    <t xml:space="preserve">Lakás neve</t>
  </si>
  <si>
    <t xml:space="preserve">Cím</t>
  </si>
  <si>
    <t xml:space="preserve">Bérlő neve</t>
  </si>
  <si>
    <t xml:space="preserve">Telefon</t>
  </si>
  <si>
    <t xml:space="preserve">E-mail</t>
  </si>
  <si>
    <t xml:space="preserve">Bérleti díj / hó</t>
  </si>
  <si>
    <t xml:space="preserve">Közös költség / hó</t>
  </si>
  <si>
    <t xml:space="preserve">Kaució</t>
  </si>
  <si>
    <t xml:space="preserve">Szerződés kezdete</t>
  </si>
  <si>
    <t xml:space="preserve">Szerződés vége</t>
  </si>
  <si>
    <t xml:space="preserve">Napok a lejáratig</t>
  </si>
  <si>
    <t xml:space="preserve">Státusz</t>
  </si>
  <si>
    <t xml:space="preserve">Befizetés dátuma</t>
  </si>
  <si>
    <t xml:space="preserve">Melyik hónapra</t>
  </si>
  <si>
    <t xml:space="preserve">Típus</t>
  </si>
  <si>
    <t xml:space="preserve">Esedékes összeg</t>
  </si>
  <si>
    <t xml:space="preserve">Befizetett összeg</t>
  </si>
  <si>
    <t xml:space="preserve">Eltérés</t>
  </si>
  <si>
    <t xml:space="preserve">Leolvasás dátuma</t>
  </si>
  <si>
    <t xml:space="preserve">Óra típusa</t>
  </si>
  <si>
    <t xml:space="preserve">Óraállás</t>
  </si>
  <si>
    <t xml:space="preserve">Előző állás</t>
  </si>
  <si>
    <t xml:space="preserve">Fogyasztás</t>
  </si>
  <si>
    <t xml:space="preserve">Egységár</t>
  </si>
  <si>
    <t xml:space="preserve">Költség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</si>
</sst>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Ft&quot;;\-#,##0&quot; Ft&quot;;\-"/>
    <numFmt numFmtId="166" formatCode="0"/>
    <numFmt numFmtId="167" formatCode="yyyy\.mm\.dd"/>
    <numFmt numFmtId="168" formatCode="yyyy&quot;. &quot;mmmm"/>
    <numFmt numFmtId="169" formatCode="#,##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73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F6B6E"/>
      <name val="Arial"/>
      <family val="0"/>
      <charset val="1"/>
    </font>
    <font>
      <b val="true"/>
      <sz val="14"/>
      <color rgb="FF1B2733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EEF2F3"/>
        <bgColor rgb="FFFFF8DC"/>
      </patternFill>
    </fill>
    <fill>
      <patternFill patternType="solid">
        <fgColor rgb="FF1B2733"/>
        <bgColor rgb="FF00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7DA"/>
      </left>
      <right style="thin">
        <color rgb="FFD0D7DA"/>
      </right>
      <top style="thin">
        <color rgb="FFD0D7DA"/>
      </top>
      <bottom style="thin">
        <color rgb="FFD0D7DA"/>
      </bottom>
      <diagonal/>
    </border>
    <border diagonalUp="false" diagonalDown="false">
      <left/>
      <right/>
      <top style="medium">
        <color rgb="FF1B27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0006"/>
      </font>
      <fill>
        <patternFill>
          <bgColor rgb="FFF4C7C3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CE8B2"/>
        </patternFill>
      </fill>
    </dxf>
    <dxf>
      <font>
        <name val="Arial"/>
        <charset val="1"/>
        <family val="0"/>
        <color rgb="FF274E13"/>
      </font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C0C0C0"/>
      <rgbColor rgb="FF808080"/>
      <rgbColor rgb="FF9999FF"/>
      <rgbColor rgb="FF993366"/>
      <rgbColor rgb="FFFFF8DC"/>
      <rgbColor rgb="FFEEF2F3"/>
      <rgbColor rgb="FF660066"/>
      <rgbColor rgb="FFFF8080"/>
      <rgbColor rgb="FF0066CC"/>
      <rgbColor rgb="FFD0D7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8B2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F6B6E"/>
      <rgbColor rgb="FF969696"/>
      <rgbColor rgb="FF003366"/>
      <rgbColor rgb="FF339966"/>
      <rgbColor rgb="FF003300"/>
      <rgbColor rgb="FF274E13"/>
      <rgbColor rgb="FF993300"/>
      <rgbColor rgb="FF993366"/>
      <rgbColor rgb="FF333399"/>
      <rgbColor rgb="FF1B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/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2" t="s">
        <v>4</v>
      </c>
    </row>
    <row r="9" customFormat="false" ht="23.85" hidden="false" customHeight="false" outlineLevel="0" collapsed="false">
      <c r="B9" s="2" t="s">
        <v>5</v>
      </c>
    </row>
    <row r="10" customFormat="false" ht="15" hidden="false" customHeight="false" outlineLevel="0" collapsed="false">
      <c r="B10" s="2" t="s">
        <v>6</v>
      </c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5"/>
    </row>
    <row r="13" customFormat="false" ht="15" hidden="false" customHeight="false" outlineLevel="0" collapsed="false">
      <c r="B13" s="3" t="s">
        <v>8</v>
      </c>
    </row>
    <row r="14" customFormat="false" ht="15" hidden="false" customHeight="false" outlineLevel="0" collapsed="false">
      <c r="B14" s="2" t="s">
        <v>9</v>
      </c>
    </row>
    <row r="15" customFormat="false" ht="15" hidden="false" customHeight="false" outlineLevel="0" collapsed="false">
      <c r="B15" s="2" t="s">
        <v>10</v>
      </c>
    </row>
    <row r="16" customFormat="false" ht="15" hidden="false" customHeight="false" outlineLevel="0" collapsed="false">
      <c r="B16" s="2"/>
    </row>
    <row r="17" customFormat="false" ht="15" hidden="false" customHeight="false" outlineLevel="0" collapsed="false">
      <c r="B17" s="3" t="s">
        <v>11</v>
      </c>
    </row>
    <row r="18" customFormat="false" ht="23.85" hidden="false" customHeight="false" outlineLevel="0" collapsed="false">
      <c r="B18" s="2" t="s">
        <v>12</v>
      </c>
    </row>
    <row r="19" customFormat="false" ht="15" hidden="false" customHeight="false" outlineLevel="0" collapsed="false">
      <c r="B19" s="2" t="s">
        <v>13</v>
      </c>
    </row>
    <row r="20" customFormat="false" ht="15" hidden="false" customHeight="false" outlineLevel="0" collapsed="false">
      <c r="B20" s="2"/>
    </row>
    <row r="21" customFormat="false" ht="23.85" hidden="false" customHeight="false" outlineLevel="0" collapsed="false">
      <c r="B21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13" min="2" style="0" width="10"/>
    <col collapsed="false" customWidth="true" hidden="false" outlineLevel="0" max="14" min="14" style="0" width="2"/>
    <col collapsed="false" customWidth="true" hidden="false" outlineLevel="0" max="17" min="15" style="0" width="13"/>
  </cols>
  <sheetData>
    <row r="1" customFormat="false" ht="19.7" hidden="false" customHeight="false" outlineLevel="0" collapsed="false">
      <c r="A1" s="1" t="s">
        <v>15</v>
      </c>
    </row>
    <row r="2" customFormat="false" ht="15" hidden="false" customHeight="false" outlineLevel="0" collapsed="false">
      <c r="A2" s="6" t="str">
        <f aca="false">"Év: "&amp;Beállítások!B6</f>
        <v>Év: 2026</v>
      </c>
    </row>
    <row r="3" customFormat="false" ht="15" hidden="false" customHeight="false" outlineLevel="0" collapsed="false">
      <c r="A3" s="7" t="s">
        <v>16</v>
      </c>
      <c r="B3" s="7"/>
      <c r="C3" s="7"/>
      <c r="E3" s="7" t="s">
        <v>17</v>
      </c>
      <c r="F3" s="7"/>
      <c r="G3" s="7"/>
      <c r="I3" s="7" t="s">
        <v>18</v>
      </c>
      <c r="J3" s="7"/>
      <c r="K3" s="7"/>
      <c r="M3" s="7" t="s">
        <v>19</v>
      </c>
      <c r="N3" s="7"/>
      <c r="O3" s="7"/>
    </row>
    <row r="4" customFormat="false" ht="17.35" hidden="false" customHeight="false" outlineLevel="0" collapsed="false">
      <c r="A4" s="8" t="n">
        <f aca="false">SUM(O7:O26)</f>
        <v>0</v>
      </c>
      <c r="B4" s="8"/>
      <c r="C4" s="8"/>
      <c r="E4" s="8" t="n">
        <f aca="false">SUM(Q7:Q26)</f>
        <v>0</v>
      </c>
      <c r="F4" s="8"/>
      <c r="G4" s="8"/>
      <c r="I4" s="9" t="n">
        <f aca="false">COUNTIF(Lakások!L2:L21,"Aktív")+COUNTIF(Lakások!L2:L21,"Hamarosan lejár")</f>
        <v>0</v>
      </c>
      <c r="J4" s="9"/>
      <c r="K4" s="9"/>
      <c r="M4" s="9" t="n">
        <f aca="false">COUNTIF(Lakások!L2:L21,"Hamarosan lejár")+COUNTIF(Lakások!L2:L21,"Lejárt")</f>
        <v>0</v>
      </c>
      <c r="N4" s="9"/>
      <c r="O4" s="9"/>
    </row>
    <row r="6" customFormat="false" ht="15" hidden="false" customHeight="false" outlineLevel="0" collapsed="false">
      <c r="A6" s="10" t="s">
        <v>20</v>
      </c>
      <c r="B6" s="10" t="s">
        <v>21</v>
      </c>
      <c r="C6" s="10" t="s">
        <v>22</v>
      </c>
      <c r="D6" s="10" t="s">
        <v>23</v>
      </c>
      <c r="E6" s="10" t="s">
        <v>24</v>
      </c>
      <c r="F6" s="10" t="s">
        <v>25</v>
      </c>
      <c r="G6" s="10" t="s">
        <v>26</v>
      </c>
      <c r="H6" s="10" t="s">
        <v>27</v>
      </c>
      <c r="I6" s="10" t="s">
        <v>28</v>
      </c>
      <c r="J6" s="10" t="s">
        <v>29</v>
      </c>
      <c r="K6" s="10" t="s">
        <v>30</v>
      </c>
      <c r="L6" s="10" t="s">
        <v>31</v>
      </c>
      <c r="M6" s="10" t="s">
        <v>32</v>
      </c>
      <c r="O6" s="10" t="s">
        <v>33</v>
      </c>
      <c r="P6" s="10" t="s">
        <v>34</v>
      </c>
      <c r="Q6" s="10" t="s">
        <v>35</v>
      </c>
    </row>
    <row r="7" customFormat="false" ht="15" hidden="false" customHeight="false" outlineLevel="0" collapsed="false">
      <c r="A7" s="11" t="str">
        <f aca="false">IF(Lakások!A2="","",Lakások!A2)</f>
        <v/>
      </c>
      <c r="B7" s="12" t="str">
        <f aca="false">IF($A7="","",SUMIFS(Befizetések!$F$2:$F$501,Befizetések!$B$2:$B$501,$A7,Befizetések!$C$2:$C$501,"&gt;="&amp;DATE(Beállítások!$B$6,1,1),Befizetések!$C$2:$C$501,"&lt;"&amp;DATE(Beállítások!$B$6,2,1)))</f>
        <v/>
      </c>
      <c r="C7" s="12" t="str">
        <f aca="false">IF($A7="","",SUMIFS(Befizetések!$F$2:$F$501,Befizetések!$B$2:$B$501,$A7,Befizetések!$C$2:$C$501,"&gt;="&amp;DATE(Beállítások!$B$6,2,1),Befizetések!$C$2:$C$501,"&lt;"&amp;DATE(Beállítások!$B$6,3,1)))</f>
        <v/>
      </c>
      <c r="D7" s="12" t="str">
        <f aca="false">IF($A7="","",SUMIFS(Befizetések!$F$2:$F$501,Befizetések!$B$2:$B$501,$A7,Befizetések!$C$2:$C$501,"&gt;="&amp;DATE(Beállítások!$B$6,3,1),Befizetések!$C$2:$C$501,"&lt;"&amp;DATE(Beállítások!$B$6,4,1)))</f>
        <v/>
      </c>
      <c r="E7" s="12" t="str">
        <f aca="false">IF($A7="","",SUMIFS(Befizetések!$F$2:$F$501,Befizetések!$B$2:$B$501,$A7,Befizetések!$C$2:$C$501,"&gt;="&amp;DATE(Beállítások!$B$6,4,1),Befizetések!$C$2:$C$501,"&lt;"&amp;DATE(Beállítások!$B$6,5,1)))</f>
        <v/>
      </c>
      <c r="F7" s="12" t="str">
        <f aca="false">IF($A7="","",SUMIFS(Befizetések!$F$2:$F$501,Befizetések!$B$2:$B$501,$A7,Befizetések!$C$2:$C$501,"&gt;="&amp;DATE(Beállítások!$B$6,5,1),Befizetések!$C$2:$C$501,"&lt;"&amp;DATE(Beállítások!$B$6,6,1)))</f>
        <v/>
      </c>
      <c r="G7" s="12" t="str">
        <f aca="false">IF($A7="","",SUMIFS(Befizetések!$F$2:$F$501,Befizetések!$B$2:$B$501,$A7,Befizetések!$C$2:$C$501,"&gt;="&amp;DATE(Beállítások!$B$6,6,1),Befizetések!$C$2:$C$501,"&lt;"&amp;DATE(Beállítások!$B$6,7,1)))</f>
        <v/>
      </c>
      <c r="H7" s="12" t="str">
        <f aca="false">IF($A7="","",SUMIFS(Befizetések!$F$2:$F$501,Befizetések!$B$2:$B$501,$A7,Befizetések!$C$2:$C$501,"&gt;="&amp;DATE(Beállítások!$B$6,7,1),Befizetések!$C$2:$C$501,"&lt;"&amp;DATE(Beállítások!$B$6,8,1)))</f>
        <v/>
      </c>
      <c r="I7" s="12" t="str">
        <f aca="false">IF($A7="","",SUMIFS(Befizetések!$F$2:$F$501,Befizetések!$B$2:$B$501,$A7,Befizetések!$C$2:$C$501,"&gt;="&amp;DATE(Beállítások!$B$6,8,1),Befizetések!$C$2:$C$501,"&lt;"&amp;DATE(Beállítások!$B$6,9,1)))</f>
        <v/>
      </c>
      <c r="J7" s="12" t="str">
        <f aca="false">IF($A7="","",SUMIFS(Befizetések!$F$2:$F$501,Befizetések!$B$2:$B$501,$A7,Befizetések!$C$2:$C$501,"&gt;="&amp;DATE(Beállítások!$B$6,9,1),Befizetések!$C$2:$C$501,"&lt;"&amp;DATE(Beállítások!$B$6,10,1)))</f>
        <v/>
      </c>
      <c r="K7" s="12" t="str">
        <f aca="false">IF($A7="","",SUMIFS(Befizetések!$F$2:$F$501,Befizetések!$B$2:$B$501,$A7,Befizetések!$C$2:$C$501,"&gt;="&amp;DATE(Beállítások!$B$6,10,1),Befizetések!$C$2:$C$501,"&lt;"&amp;DATE(Beállítások!$B$6,11,1)))</f>
        <v/>
      </c>
      <c r="L7" s="12" t="str">
        <f aca="false">IF($A7="","",SUMIFS(Befizetések!$F$2:$F$501,Befizetések!$B$2:$B$501,$A7,Befizetések!$C$2:$C$501,"&gt;="&amp;DATE(Beállítások!$B$6,11,1),Befizetések!$C$2:$C$501,"&lt;"&amp;DATE(Beállítások!$B$6,12,1)))</f>
        <v/>
      </c>
      <c r="M7" s="12" t="str">
        <f aca="false">IF($A7="","",SUMIFS(Befizetések!$F$2:$F$501,Befizetések!$B$2:$B$501,$A7,Befizetések!$C$2:$C$501,"&gt;="&amp;DATE(Beállítások!$B$6,12,1),Befizetések!$C$2:$C$501,"&lt;"&amp;DATE(Beállítások!$B$6,13,1)))</f>
        <v/>
      </c>
      <c r="O7" s="12" t="str">
        <f aca="false">IF($A7="","",SUM(B7:M7))</f>
        <v/>
      </c>
      <c r="P7" s="12" t="str">
        <f aca="false">IF($A7="","",SUMIFS(Befizetések!$E$2:$E$501,Befizetések!$B$2:$B$501,$A7,Befizetések!$C$2:$C$501,"&gt;="&amp;DATE(Beállítások!$B$6,1,1),Befizetések!$C$2:$C$501,"&lt;"&amp;DATE(Beállítások!$B$6+1,1,1)))</f>
        <v/>
      </c>
      <c r="Q7" s="12" t="str">
        <f aca="false">IF($A7="","",MAX(0,P7-O7))</f>
        <v/>
      </c>
    </row>
    <row r="8" customFormat="false" ht="15" hidden="false" customHeight="false" outlineLevel="0" collapsed="false">
      <c r="A8" s="11" t="str">
        <f aca="false">IF(Lakások!A3="","",Lakások!A3)</f>
        <v/>
      </c>
      <c r="B8" s="12" t="str">
        <f aca="false">IF($A8="","",SUMIFS(Befizetések!$F$2:$F$501,Befizetések!$B$2:$B$501,$A8,Befizetések!$C$2:$C$501,"&gt;="&amp;DATE(Beállítások!$B$6,1,1),Befizetések!$C$2:$C$501,"&lt;"&amp;DATE(Beállítások!$B$6,2,1)))</f>
        <v/>
      </c>
      <c r="C8" s="12" t="str">
        <f aca="false">IF($A8="","",SUMIFS(Befizetések!$F$2:$F$501,Befizetések!$B$2:$B$501,$A8,Befizetések!$C$2:$C$501,"&gt;="&amp;DATE(Beállítások!$B$6,2,1),Befizetések!$C$2:$C$501,"&lt;"&amp;DATE(Beállítások!$B$6,3,1)))</f>
        <v/>
      </c>
      <c r="D8" s="12" t="str">
        <f aca="false">IF($A8="","",SUMIFS(Befizetések!$F$2:$F$501,Befizetések!$B$2:$B$501,$A8,Befizetések!$C$2:$C$501,"&gt;="&amp;DATE(Beállítások!$B$6,3,1),Befizetések!$C$2:$C$501,"&lt;"&amp;DATE(Beállítások!$B$6,4,1)))</f>
        <v/>
      </c>
      <c r="E8" s="12" t="str">
        <f aca="false">IF($A8="","",SUMIFS(Befizetések!$F$2:$F$501,Befizetések!$B$2:$B$501,$A8,Befizetések!$C$2:$C$501,"&gt;="&amp;DATE(Beállítások!$B$6,4,1),Befizetések!$C$2:$C$501,"&lt;"&amp;DATE(Beállítások!$B$6,5,1)))</f>
        <v/>
      </c>
      <c r="F8" s="12" t="str">
        <f aca="false">IF($A8="","",SUMIFS(Befizetések!$F$2:$F$501,Befizetések!$B$2:$B$501,$A8,Befizetések!$C$2:$C$501,"&gt;="&amp;DATE(Beállítások!$B$6,5,1),Befizetések!$C$2:$C$501,"&lt;"&amp;DATE(Beállítások!$B$6,6,1)))</f>
        <v/>
      </c>
      <c r="G8" s="12" t="str">
        <f aca="false">IF($A8="","",SUMIFS(Befizetések!$F$2:$F$501,Befizetések!$B$2:$B$501,$A8,Befizetések!$C$2:$C$501,"&gt;="&amp;DATE(Beállítások!$B$6,6,1),Befizetések!$C$2:$C$501,"&lt;"&amp;DATE(Beállítások!$B$6,7,1)))</f>
        <v/>
      </c>
      <c r="H8" s="12" t="str">
        <f aca="false">IF($A8="","",SUMIFS(Befizetések!$F$2:$F$501,Befizetések!$B$2:$B$501,$A8,Befizetések!$C$2:$C$501,"&gt;="&amp;DATE(Beállítások!$B$6,7,1),Befizetések!$C$2:$C$501,"&lt;"&amp;DATE(Beállítások!$B$6,8,1)))</f>
        <v/>
      </c>
      <c r="I8" s="12" t="str">
        <f aca="false">IF($A8="","",SUMIFS(Befizetések!$F$2:$F$501,Befizetések!$B$2:$B$501,$A8,Befizetések!$C$2:$C$501,"&gt;="&amp;DATE(Beállítások!$B$6,8,1),Befizetések!$C$2:$C$501,"&lt;"&amp;DATE(Beállítások!$B$6,9,1)))</f>
        <v/>
      </c>
      <c r="J8" s="12" t="str">
        <f aca="false">IF($A8="","",SUMIFS(Befizetések!$F$2:$F$501,Befizetések!$B$2:$B$501,$A8,Befizetések!$C$2:$C$501,"&gt;="&amp;DATE(Beállítások!$B$6,9,1),Befizetések!$C$2:$C$501,"&lt;"&amp;DATE(Beállítások!$B$6,10,1)))</f>
        <v/>
      </c>
      <c r="K8" s="12" t="str">
        <f aca="false">IF($A8="","",SUMIFS(Befizetések!$F$2:$F$501,Befizetések!$B$2:$B$501,$A8,Befizetések!$C$2:$C$501,"&gt;="&amp;DATE(Beállítások!$B$6,10,1),Befizetések!$C$2:$C$501,"&lt;"&amp;DATE(Beállítások!$B$6,11,1)))</f>
        <v/>
      </c>
      <c r="L8" s="12" t="str">
        <f aca="false">IF($A8="","",SUMIFS(Befizetések!$F$2:$F$501,Befizetések!$B$2:$B$501,$A8,Befizetések!$C$2:$C$501,"&gt;="&amp;DATE(Beállítások!$B$6,11,1),Befizetések!$C$2:$C$501,"&lt;"&amp;DATE(Beállítások!$B$6,12,1)))</f>
        <v/>
      </c>
      <c r="M8" s="12" t="str">
        <f aca="false">IF($A8="","",SUMIFS(Befizetések!$F$2:$F$501,Befizetések!$B$2:$B$501,$A8,Befizetések!$C$2:$C$501,"&gt;="&amp;DATE(Beállítások!$B$6,12,1),Befizetések!$C$2:$C$501,"&lt;"&amp;DATE(Beállítások!$B$6,13,1)))</f>
        <v/>
      </c>
      <c r="O8" s="12" t="str">
        <f aca="false">IF($A8="","",SUM(B8:M8))</f>
        <v/>
      </c>
      <c r="P8" s="12" t="str">
        <f aca="false">IF($A8="","",SUMIFS(Befizetések!$E$2:$E$501,Befizetések!$B$2:$B$501,$A8,Befizetések!$C$2:$C$501,"&gt;="&amp;DATE(Beállítások!$B$6,1,1),Befizetések!$C$2:$C$501,"&lt;"&amp;DATE(Beállítások!$B$6+1,1,1)))</f>
        <v/>
      </c>
      <c r="Q8" s="12" t="str">
        <f aca="false">IF($A8="","",MAX(0,P8-O8))</f>
        <v/>
      </c>
    </row>
    <row r="9" customFormat="false" ht="15" hidden="false" customHeight="false" outlineLevel="0" collapsed="false">
      <c r="A9" s="11" t="str">
        <f aca="false">IF(Lakások!A4="","",Lakások!A4)</f>
        <v/>
      </c>
      <c r="B9" s="12" t="str">
        <f aca="false">IF($A9="","",SUMIFS(Befizetések!$F$2:$F$501,Befizetések!$B$2:$B$501,$A9,Befizetések!$C$2:$C$501,"&gt;="&amp;DATE(Beállítások!$B$6,1,1),Befizetések!$C$2:$C$501,"&lt;"&amp;DATE(Beállítások!$B$6,2,1)))</f>
        <v/>
      </c>
      <c r="C9" s="12" t="str">
        <f aca="false">IF($A9="","",SUMIFS(Befizetések!$F$2:$F$501,Befizetések!$B$2:$B$501,$A9,Befizetések!$C$2:$C$501,"&gt;="&amp;DATE(Beállítások!$B$6,2,1),Befizetések!$C$2:$C$501,"&lt;"&amp;DATE(Beállítások!$B$6,3,1)))</f>
        <v/>
      </c>
      <c r="D9" s="12" t="str">
        <f aca="false">IF($A9="","",SUMIFS(Befizetések!$F$2:$F$501,Befizetések!$B$2:$B$501,$A9,Befizetések!$C$2:$C$501,"&gt;="&amp;DATE(Beállítások!$B$6,3,1),Befizetések!$C$2:$C$501,"&lt;"&amp;DATE(Beállítások!$B$6,4,1)))</f>
        <v/>
      </c>
      <c r="E9" s="12" t="str">
        <f aca="false">IF($A9="","",SUMIFS(Befizetések!$F$2:$F$501,Befizetések!$B$2:$B$501,$A9,Befizetések!$C$2:$C$501,"&gt;="&amp;DATE(Beállítások!$B$6,4,1),Befizetések!$C$2:$C$501,"&lt;"&amp;DATE(Beállítások!$B$6,5,1)))</f>
        <v/>
      </c>
      <c r="F9" s="12" t="str">
        <f aca="false">IF($A9="","",SUMIFS(Befizetések!$F$2:$F$501,Befizetések!$B$2:$B$501,$A9,Befizetések!$C$2:$C$501,"&gt;="&amp;DATE(Beállítások!$B$6,5,1),Befizetések!$C$2:$C$501,"&lt;"&amp;DATE(Beállítások!$B$6,6,1)))</f>
        <v/>
      </c>
      <c r="G9" s="12" t="str">
        <f aca="false">IF($A9="","",SUMIFS(Befizetések!$F$2:$F$501,Befizetések!$B$2:$B$501,$A9,Befizetések!$C$2:$C$501,"&gt;="&amp;DATE(Beállítások!$B$6,6,1),Befizetések!$C$2:$C$501,"&lt;"&amp;DATE(Beállítások!$B$6,7,1)))</f>
        <v/>
      </c>
      <c r="H9" s="12" t="str">
        <f aca="false">IF($A9="","",SUMIFS(Befizetések!$F$2:$F$501,Befizetések!$B$2:$B$501,$A9,Befizetések!$C$2:$C$501,"&gt;="&amp;DATE(Beállítások!$B$6,7,1),Befizetések!$C$2:$C$501,"&lt;"&amp;DATE(Beállítások!$B$6,8,1)))</f>
        <v/>
      </c>
      <c r="I9" s="12" t="str">
        <f aca="false">IF($A9="","",SUMIFS(Befizetések!$F$2:$F$501,Befizetések!$B$2:$B$501,$A9,Befizetések!$C$2:$C$501,"&gt;="&amp;DATE(Beállítások!$B$6,8,1),Befizetések!$C$2:$C$501,"&lt;"&amp;DATE(Beállítások!$B$6,9,1)))</f>
        <v/>
      </c>
      <c r="J9" s="12" t="str">
        <f aca="false">IF($A9="","",SUMIFS(Befizetések!$F$2:$F$501,Befizetések!$B$2:$B$501,$A9,Befizetések!$C$2:$C$501,"&gt;="&amp;DATE(Beállítások!$B$6,9,1),Befizetések!$C$2:$C$501,"&lt;"&amp;DATE(Beállítások!$B$6,10,1)))</f>
        <v/>
      </c>
      <c r="K9" s="12" t="str">
        <f aca="false">IF($A9="","",SUMIFS(Befizetések!$F$2:$F$501,Befizetések!$B$2:$B$501,$A9,Befizetések!$C$2:$C$501,"&gt;="&amp;DATE(Beállítások!$B$6,10,1),Befizetések!$C$2:$C$501,"&lt;"&amp;DATE(Beállítások!$B$6,11,1)))</f>
        <v/>
      </c>
      <c r="L9" s="12" t="str">
        <f aca="false">IF($A9="","",SUMIFS(Befizetések!$F$2:$F$501,Befizetések!$B$2:$B$501,$A9,Befizetések!$C$2:$C$501,"&gt;="&amp;DATE(Beállítások!$B$6,11,1),Befizetések!$C$2:$C$501,"&lt;"&amp;DATE(Beállítások!$B$6,12,1)))</f>
        <v/>
      </c>
      <c r="M9" s="12" t="str">
        <f aca="false">IF($A9="","",SUMIFS(Befizetések!$F$2:$F$501,Befizetések!$B$2:$B$501,$A9,Befizetések!$C$2:$C$501,"&gt;="&amp;DATE(Beállítások!$B$6,12,1),Befizetések!$C$2:$C$501,"&lt;"&amp;DATE(Beállítások!$B$6,13,1)))</f>
        <v/>
      </c>
      <c r="O9" s="12" t="str">
        <f aca="false">IF($A9="","",SUM(B9:M9))</f>
        <v/>
      </c>
      <c r="P9" s="12" t="str">
        <f aca="false">IF($A9="","",SUMIFS(Befizetések!$E$2:$E$501,Befizetések!$B$2:$B$501,$A9,Befizetések!$C$2:$C$501,"&gt;="&amp;DATE(Beállítások!$B$6,1,1),Befizetések!$C$2:$C$501,"&lt;"&amp;DATE(Beállítások!$B$6+1,1,1)))</f>
        <v/>
      </c>
      <c r="Q9" s="12" t="str">
        <f aca="false">IF($A9="","",MAX(0,P9-O9))</f>
        <v/>
      </c>
    </row>
    <row r="10" customFormat="false" ht="15" hidden="false" customHeight="false" outlineLevel="0" collapsed="false">
      <c r="A10" s="11" t="str">
        <f aca="false">IF(Lakások!A5="","",Lakások!A5)</f>
        <v/>
      </c>
      <c r="B10" s="12" t="str">
        <f aca="false">IF($A10="","",SUMIFS(Befizetések!$F$2:$F$501,Befizetések!$B$2:$B$501,$A10,Befizetések!$C$2:$C$501,"&gt;="&amp;DATE(Beállítások!$B$6,1,1),Befizetések!$C$2:$C$501,"&lt;"&amp;DATE(Beállítások!$B$6,2,1)))</f>
        <v/>
      </c>
      <c r="C10" s="12" t="str">
        <f aca="false">IF($A10="","",SUMIFS(Befizetések!$F$2:$F$501,Befizetések!$B$2:$B$501,$A10,Befizetések!$C$2:$C$501,"&gt;="&amp;DATE(Beállítások!$B$6,2,1),Befizetések!$C$2:$C$501,"&lt;"&amp;DATE(Beállítások!$B$6,3,1)))</f>
        <v/>
      </c>
      <c r="D10" s="12" t="str">
        <f aca="false">IF($A10="","",SUMIFS(Befizetések!$F$2:$F$501,Befizetések!$B$2:$B$501,$A10,Befizetések!$C$2:$C$501,"&gt;="&amp;DATE(Beállítások!$B$6,3,1),Befizetések!$C$2:$C$501,"&lt;"&amp;DATE(Beállítások!$B$6,4,1)))</f>
        <v/>
      </c>
      <c r="E10" s="12" t="str">
        <f aca="false">IF($A10="","",SUMIFS(Befizetések!$F$2:$F$501,Befizetések!$B$2:$B$501,$A10,Befizetések!$C$2:$C$501,"&gt;="&amp;DATE(Beállítások!$B$6,4,1),Befizetések!$C$2:$C$501,"&lt;"&amp;DATE(Beállítások!$B$6,5,1)))</f>
        <v/>
      </c>
      <c r="F10" s="12" t="str">
        <f aca="false">IF($A10="","",SUMIFS(Befizetések!$F$2:$F$501,Befizetések!$B$2:$B$501,$A10,Befizetések!$C$2:$C$501,"&gt;="&amp;DATE(Beállítások!$B$6,5,1),Befizetések!$C$2:$C$501,"&lt;"&amp;DATE(Beállítások!$B$6,6,1)))</f>
        <v/>
      </c>
      <c r="G10" s="12" t="str">
        <f aca="false">IF($A10="","",SUMIFS(Befizetések!$F$2:$F$501,Befizetések!$B$2:$B$501,$A10,Befizetések!$C$2:$C$501,"&gt;="&amp;DATE(Beállítások!$B$6,6,1),Befizetések!$C$2:$C$501,"&lt;"&amp;DATE(Beállítások!$B$6,7,1)))</f>
        <v/>
      </c>
      <c r="H10" s="12" t="str">
        <f aca="false">IF($A10="","",SUMIFS(Befizetések!$F$2:$F$501,Befizetések!$B$2:$B$501,$A10,Befizetések!$C$2:$C$501,"&gt;="&amp;DATE(Beállítások!$B$6,7,1),Befizetések!$C$2:$C$501,"&lt;"&amp;DATE(Beállítások!$B$6,8,1)))</f>
        <v/>
      </c>
      <c r="I10" s="12" t="str">
        <f aca="false">IF($A10="","",SUMIFS(Befizetések!$F$2:$F$501,Befizetések!$B$2:$B$501,$A10,Befizetések!$C$2:$C$501,"&gt;="&amp;DATE(Beállítások!$B$6,8,1),Befizetések!$C$2:$C$501,"&lt;"&amp;DATE(Beállítások!$B$6,9,1)))</f>
        <v/>
      </c>
      <c r="J10" s="12" t="str">
        <f aca="false">IF($A10="","",SUMIFS(Befizetések!$F$2:$F$501,Befizetések!$B$2:$B$501,$A10,Befizetések!$C$2:$C$501,"&gt;="&amp;DATE(Beállítások!$B$6,9,1),Befizetések!$C$2:$C$501,"&lt;"&amp;DATE(Beállítások!$B$6,10,1)))</f>
        <v/>
      </c>
      <c r="K10" s="12" t="str">
        <f aca="false">IF($A10="","",SUMIFS(Befizetések!$F$2:$F$501,Befizetések!$B$2:$B$501,$A10,Befizetések!$C$2:$C$501,"&gt;="&amp;DATE(Beállítások!$B$6,10,1),Befizetések!$C$2:$C$501,"&lt;"&amp;DATE(Beállítások!$B$6,11,1)))</f>
        <v/>
      </c>
      <c r="L10" s="12" t="str">
        <f aca="false">IF($A10="","",SUMIFS(Befizetések!$F$2:$F$501,Befizetések!$B$2:$B$501,$A10,Befizetések!$C$2:$C$501,"&gt;="&amp;DATE(Beállítások!$B$6,11,1),Befizetések!$C$2:$C$501,"&lt;"&amp;DATE(Beállítások!$B$6,12,1)))</f>
        <v/>
      </c>
      <c r="M10" s="12" t="str">
        <f aca="false">IF($A10="","",SUMIFS(Befizetések!$F$2:$F$501,Befizetések!$B$2:$B$501,$A10,Befizetések!$C$2:$C$501,"&gt;="&amp;DATE(Beállítások!$B$6,12,1),Befizetések!$C$2:$C$501,"&lt;"&amp;DATE(Beállítások!$B$6,13,1)))</f>
        <v/>
      </c>
      <c r="O10" s="12" t="str">
        <f aca="false">IF($A10="","",SUM(B10:M10))</f>
        <v/>
      </c>
      <c r="P10" s="12" t="str">
        <f aca="false">IF($A10="","",SUMIFS(Befizetések!$E$2:$E$501,Befizetések!$B$2:$B$501,$A10,Befizetések!$C$2:$C$501,"&gt;="&amp;DATE(Beállítások!$B$6,1,1),Befizetések!$C$2:$C$501,"&lt;"&amp;DATE(Beállítások!$B$6+1,1,1)))</f>
        <v/>
      </c>
      <c r="Q10" s="12" t="str">
        <f aca="false">IF($A10="","",MAX(0,P10-O10))</f>
        <v/>
      </c>
    </row>
    <row r="11" customFormat="false" ht="15" hidden="false" customHeight="false" outlineLevel="0" collapsed="false">
      <c r="A11" s="11" t="str">
        <f aca="false">IF(Lakások!A6="","",Lakások!A6)</f>
        <v/>
      </c>
      <c r="B11" s="12" t="str">
        <f aca="false">IF($A11="","",SUMIFS(Befizetések!$F$2:$F$501,Befizetések!$B$2:$B$501,$A11,Befizetések!$C$2:$C$501,"&gt;="&amp;DATE(Beállítások!$B$6,1,1),Befizetések!$C$2:$C$501,"&lt;"&amp;DATE(Beállítások!$B$6,2,1)))</f>
        <v/>
      </c>
      <c r="C11" s="12" t="str">
        <f aca="false">IF($A11="","",SUMIFS(Befizetések!$F$2:$F$501,Befizetések!$B$2:$B$501,$A11,Befizetések!$C$2:$C$501,"&gt;="&amp;DATE(Beállítások!$B$6,2,1),Befizetések!$C$2:$C$501,"&lt;"&amp;DATE(Beállítások!$B$6,3,1)))</f>
        <v/>
      </c>
      <c r="D11" s="12" t="str">
        <f aca="false">IF($A11="","",SUMIFS(Befizetések!$F$2:$F$501,Befizetések!$B$2:$B$501,$A11,Befizetések!$C$2:$C$501,"&gt;="&amp;DATE(Beállítások!$B$6,3,1),Befizetések!$C$2:$C$501,"&lt;"&amp;DATE(Beállítások!$B$6,4,1)))</f>
        <v/>
      </c>
      <c r="E11" s="12" t="str">
        <f aca="false">IF($A11="","",SUMIFS(Befizetések!$F$2:$F$501,Befizetések!$B$2:$B$501,$A11,Befizetések!$C$2:$C$501,"&gt;="&amp;DATE(Beállítások!$B$6,4,1),Befizetések!$C$2:$C$501,"&lt;"&amp;DATE(Beállítások!$B$6,5,1)))</f>
        <v/>
      </c>
      <c r="F11" s="12" t="str">
        <f aca="false">IF($A11="","",SUMIFS(Befizetések!$F$2:$F$501,Befizetések!$B$2:$B$501,$A11,Befizetések!$C$2:$C$501,"&gt;="&amp;DATE(Beállítások!$B$6,5,1),Befizetések!$C$2:$C$501,"&lt;"&amp;DATE(Beállítások!$B$6,6,1)))</f>
        <v/>
      </c>
      <c r="G11" s="12" t="str">
        <f aca="false">IF($A11="","",SUMIFS(Befizetések!$F$2:$F$501,Befizetések!$B$2:$B$501,$A11,Befizetések!$C$2:$C$501,"&gt;="&amp;DATE(Beállítások!$B$6,6,1),Befizetések!$C$2:$C$501,"&lt;"&amp;DATE(Beállítások!$B$6,7,1)))</f>
        <v/>
      </c>
      <c r="H11" s="12" t="str">
        <f aca="false">IF($A11="","",SUMIFS(Befizetések!$F$2:$F$501,Befizetések!$B$2:$B$501,$A11,Befizetések!$C$2:$C$501,"&gt;="&amp;DATE(Beállítások!$B$6,7,1),Befizetések!$C$2:$C$501,"&lt;"&amp;DATE(Beállítások!$B$6,8,1)))</f>
        <v/>
      </c>
      <c r="I11" s="12" t="str">
        <f aca="false">IF($A11="","",SUMIFS(Befizetések!$F$2:$F$501,Befizetések!$B$2:$B$501,$A11,Befizetések!$C$2:$C$501,"&gt;="&amp;DATE(Beállítások!$B$6,8,1),Befizetések!$C$2:$C$501,"&lt;"&amp;DATE(Beállítások!$B$6,9,1)))</f>
        <v/>
      </c>
      <c r="J11" s="12" t="str">
        <f aca="false">IF($A11="","",SUMIFS(Befizetések!$F$2:$F$501,Befizetések!$B$2:$B$501,$A11,Befizetések!$C$2:$C$501,"&gt;="&amp;DATE(Beállítások!$B$6,9,1),Befizetések!$C$2:$C$501,"&lt;"&amp;DATE(Beállítások!$B$6,10,1)))</f>
        <v/>
      </c>
      <c r="K11" s="12" t="str">
        <f aca="false">IF($A11="","",SUMIFS(Befizetések!$F$2:$F$501,Befizetések!$B$2:$B$501,$A11,Befizetések!$C$2:$C$501,"&gt;="&amp;DATE(Beállítások!$B$6,10,1),Befizetések!$C$2:$C$501,"&lt;"&amp;DATE(Beállítások!$B$6,11,1)))</f>
        <v/>
      </c>
      <c r="L11" s="12" t="str">
        <f aca="false">IF($A11="","",SUMIFS(Befizetések!$F$2:$F$501,Befizetések!$B$2:$B$501,$A11,Befizetések!$C$2:$C$501,"&gt;="&amp;DATE(Beállítások!$B$6,11,1),Befizetések!$C$2:$C$501,"&lt;"&amp;DATE(Beállítások!$B$6,12,1)))</f>
        <v/>
      </c>
      <c r="M11" s="12" t="str">
        <f aca="false">IF($A11="","",SUMIFS(Befizetések!$F$2:$F$501,Befizetések!$B$2:$B$501,$A11,Befizetések!$C$2:$C$501,"&gt;="&amp;DATE(Beállítások!$B$6,12,1),Befizetések!$C$2:$C$501,"&lt;"&amp;DATE(Beállítások!$B$6,13,1)))</f>
        <v/>
      </c>
      <c r="O11" s="12" t="str">
        <f aca="false">IF($A11="","",SUM(B11:M11))</f>
        <v/>
      </c>
      <c r="P11" s="12" t="str">
        <f aca="false">IF($A11="","",SUMIFS(Befizetések!$E$2:$E$501,Befizetések!$B$2:$B$501,$A11,Befizetések!$C$2:$C$501,"&gt;="&amp;DATE(Beállítások!$B$6,1,1),Befizetések!$C$2:$C$501,"&lt;"&amp;DATE(Beállítások!$B$6+1,1,1)))</f>
        <v/>
      </c>
      <c r="Q11" s="12" t="str">
        <f aca="false">IF($A11="","",MAX(0,P11-O11))</f>
        <v/>
      </c>
    </row>
    <row r="12" customFormat="false" ht="15" hidden="false" customHeight="false" outlineLevel="0" collapsed="false">
      <c r="A12" s="11" t="str">
        <f aca="false">IF(Lakások!A7="","",Lakások!A7)</f>
        <v/>
      </c>
      <c r="B12" s="12" t="str">
        <f aca="false">IF($A12="","",SUMIFS(Befizetések!$F$2:$F$501,Befizetések!$B$2:$B$501,$A12,Befizetések!$C$2:$C$501,"&gt;="&amp;DATE(Beállítások!$B$6,1,1),Befizetések!$C$2:$C$501,"&lt;"&amp;DATE(Beállítások!$B$6,2,1)))</f>
        <v/>
      </c>
      <c r="C12" s="12" t="str">
        <f aca="false">IF($A12="","",SUMIFS(Befizetések!$F$2:$F$501,Befizetések!$B$2:$B$501,$A12,Befizetések!$C$2:$C$501,"&gt;="&amp;DATE(Beállítások!$B$6,2,1),Befizetések!$C$2:$C$501,"&lt;"&amp;DATE(Beállítások!$B$6,3,1)))</f>
        <v/>
      </c>
      <c r="D12" s="12" t="str">
        <f aca="false">IF($A12="","",SUMIFS(Befizetések!$F$2:$F$501,Befizetések!$B$2:$B$501,$A12,Befizetések!$C$2:$C$501,"&gt;="&amp;DATE(Beállítások!$B$6,3,1),Befizetések!$C$2:$C$501,"&lt;"&amp;DATE(Beállítások!$B$6,4,1)))</f>
        <v/>
      </c>
      <c r="E12" s="12" t="str">
        <f aca="false">IF($A12="","",SUMIFS(Befizetések!$F$2:$F$501,Befizetések!$B$2:$B$501,$A12,Befizetések!$C$2:$C$501,"&gt;="&amp;DATE(Beállítások!$B$6,4,1),Befizetések!$C$2:$C$501,"&lt;"&amp;DATE(Beállítások!$B$6,5,1)))</f>
        <v/>
      </c>
      <c r="F12" s="12" t="str">
        <f aca="false">IF($A12="","",SUMIFS(Befizetések!$F$2:$F$501,Befizetések!$B$2:$B$501,$A12,Befizetések!$C$2:$C$501,"&gt;="&amp;DATE(Beállítások!$B$6,5,1),Befizetések!$C$2:$C$501,"&lt;"&amp;DATE(Beállítások!$B$6,6,1)))</f>
        <v/>
      </c>
      <c r="G12" s="12" t="str">
        <f aca="false">IF($A12="","",SUMIFS(Befizetések!$F$2:$F$501,Befizetések!$B$2:$B$501,$A12,Befizetések!$C$2:$C$501,"&gt;="&amp;DATE(Beállítások!$B$6,6,1),Befizetések!$C$2:$C$501,"&lt;"&amp;DATE(Beállítások!$B$6,7,1)))</f>
        <v/>
      </c>
      <c r="H12" s="12" t="str">
        <f aca="false">IF($A12="","",SUMIFS(Befizetések!$F$2:$F$501,Befizetések!$B$2:$B$501,$A12,Befizetések!$C$2:$C$501,"&gt;="&amp;DATE(Beállítások!$B$6,7,1),Befizetések!$C$2:$C$501,"&lt;"&amp;DATE(Beállítások!$B$6,8,1)))</f>
        <v/>
      </c>
      <c r="I12" s="12" t="str">
        <f aca="false">IF($A12="","",SUMIFS(Befizetések!$F$2:$F$501,Befizetések!$B$2:$B$501,$A12,Befizetések!$C$2:$C$501,"&gt;="&amp;DATE(Beállítások!$B$6,8,1),Befizetések!$C$2:$C$501,"&lt;"&amp;DATE(Beállítások!$B$6,9,1)))</f>
        <v/>
      </c>
      <c r="J12" s="12" t="str">
        <f aca="false">IF($A12="","",SUMIFS(Befizetések!$F$2:$F$501,Befizetések!$B$2:$B$501,$A12,Befizetések!$C$2:$C$501,"&gt;="&amp;DATE(Beállítások!$B$6,9,1),Befizetések!$C$2:$C$501,"&lt;"&amp;DATE(Beállítások!$B$6,10,1)))</f>
        <v/>
      </c>
      <c r="K12" s="12" t="str">
        <f aca="false">IF($A12="","",SUMIFS(Befizetések!$F$2:$F$501,Befizetések!$B$2:$B$501,$A12,Befizetések!$C$2:$C$501,"&gt;="&amp;DATE(Beállítások!$B$6,10,1),Befizetések!$C$2:$C$501,"&lt;"&amp;DATE(Beállítások!$B$6,11,1)))</f>
        <v/>
      </c>
      <c r="L12" s="12" t="str">
        <f aca="false">IF($A12="","",SUMIFS(Befizetések!$F$2:$F$501,Befizetések!$B$2:$B$501,$A12,Befizetések!$C$2:$C$501,"&gt;="&amp;DATE(Beállítások!$B$6,11,1),Befizetések!$C$2:$C$501,"&lt;"&amp;DATE(Beállítások!$B$6,12,1)))</f>
        <v/>
      </c>
      <c r="M12" s="12" t="str">
        <f aca="false">IF($A12="","",SUMIFS(Befizetések!$F$2:$F$501,Befizetések!$B$2:$B$501,$A12,Befizetések!$C$2:$C$501,"&gt;="&amp;DATE(Beállítások!$B$6,12,1),Befizetések!$C$2:$C$501,"&lt;"&amp;DATE(Beállítások!$B$6,13,1)))</f>
        <v/>
      </c>
      <c r="O12" s="12" t="str">
        <f aca="false">IF($A12="","",SUM(B12:M12))</f>
        <v/>
      </c>
      <c r="P12" s="12" t="str">
        <f aca="false">IF($A12="","",SUMIFS(Befizetések!$E$2:$E$501,Befizetések!$B$2:$B$501,$A12,Befizetések!$C$2:$C$501,"&gt;="&amp;DATE(Beállítások!$B$6,1,1),Befizetések!$C$2:$C$501,"&lt;"&amp;DATE(Beállítások!$B$6+1,1,1)))</f>
        <v/>
      </c>
      <c r="Q12" s="12" t="str">
        <f aca="false">IF($A12="","",MAX(0,P12-O12))</f>
        <v/>
      </c>
    </row>
    <row r="13" customFormat="false" ht="15" hidden="false" customHeight="false" outlineLevel="0" collapsed="false">
      <c r="A13" s="11" t="str">
        <f aca="false">IF(Lakások!A8="","",Lakások!A8)</f>
        <v/>
      </c>
      <c r="B13" s="12" t="str">
        <f aca="false">IF($A13="","",SUMIFS(Befizetések!$F$2:$F$501,Befizetések!$B$2:$B$501,$A13,Befizetések!$C$2:$C$501,"&gt;="&amp;DATE(Beállítások!$B$6,1,1),Befizetések!$C$2:$C$501,"&lt;"&amp;DATE(Beállítások!$B$6,2,1)))</f>
        <v/>
      </c>
      <c r="C13" s="12" t="str">
        <f aca="false">IF($A13="","",SUMIFS(Befizetések!$F$2:$F$501,Befizetések!$B$2:$B$501,$A13,Befizetések!$C$2:$C$501,"&gt;="&amp;DATE(Beállítások!$B$6,2,1),Befizetések!$C$2:$C$501,"&lt;"&amp;DATE(Beállítások!$B$6,3,1)))</f>
        <v/>
      </c>
      <c r="D13" s="12" t="str">
        <f aca="false">IF($A13="","",SUMIFS(Befizetések!$F$2:$F$501,Befizetések!$B$2:$B$501,$A13,Befizetések!$C$2:$C$501,"&gt;="&amp;DATE(Beállítások!$B$6,3,1),Befizetések!$C$2:$C$501,"&lt;"&amp;DATE(Beállítások!$B$6,4,1)))</f>
        <v/>
      </c>
      <c r="E13" s="12" t="str">
        <f aca="false">IF($A13="","",SUMIFS(Befizetések!$F$2:$F$501,Befizetések!$B$2:$B$501,$A13,Befizetések!$C$2:$C$501,"&gt;="&amp;DATE(Beállítások!$B$6,4,1),Befizetések!$C$2:$C$501,"&lt;"&amp;DATE(Beállítások!$B$6,5,1)))</f>
        <v/>
      </c>
      <c r="F13" s="12" t="str">
        <f aca="false">IF($A13="","",SUMIFS(Befizetések!$F$2:$F$501,Befizetések!$B$2:$B$501,$A13,Befizetések!$C$2:$C$501,"&gt;="&amp;DATE(Beállítások!$B$6,5,1),Befizetések!$C$2:$C$501,"&lt;"&amp;DATE(Beállítások!$B$6,6,1)))</f>
        <v/>
      </c>
      <c r="G13" s="12" t="str">
        <f aca="false">IF($A13="","",SUMIFS(Befizetések!$F$2:$F$501,Befizetések!$B$2:$B$501,$A13,Befizetések!$C$2:$C$501,"&gt;="&amp;DATE(Beállítások!$B$6,6,1),Befizetések!$C$2:$C$501,"&lt;"&amp;DATE(Beállítások!$B$6,7,1)))</f>
        <v/>
      </c>
      <c r="H13" s="12" t="str">
        <f aca="false">IF($A13="","",SUMIFS(Befizetések!$F$2:$F$501,Befizetések!$B$2:$B$501,$A13,Befizetések!$C$2:$C$501,"&gt;="&amp;DATE(Beállítások!$B$6,7,1),Befizetések!$C$2:$C$501,"&lt;"&amp;DATE(Beállítások!$B$6,8,1)))</f>
        <v/>
      </c>
      <c r="I13" s="12" t="str">
        <f aca="false">IF($A13="","",SUMIFS(Befizetések!$F$2:$F$501,Befizetések!$B$2:$B$501,$A13,Befizetések!$C$2:$C$501,"&gt;="&amp;DATE(Beállítások!$B$6,8,1),Befizetések!$C$2:$C$501,"&lt;"&amp;DATE(Beállítások!$B$6,9,1)))</f>
        <v/>
      </c>
      <c r="J13" s="12" t="str">
        <f aca="false">IF($A13="","",SUMIFS(Befizetések!$F$2:$F$501,Befizetések!$B$2:$B$501,$A13,Befizetések!$C$2:$C$501,"&gt;="&amp;DATE(Beállítások!$B$6,9,1),Befizetések!$C$2:$C$501,"&lt;"&amp;DATE(Beállítások!$B$6,10,1)))</f>
        <v/>
      </c>
      <c r="K13" s="12" t="str">
        <f aca="false">IF($A13="","",SUMIFS(Befizetések!$F$2:$F$501,Befizetések!$B$2:$B$501,$A13,Befizetések!$C$2:$C$501,"&gt;="&amp;DATE(Beállítások!$B$6,10,1),Befizetések!$C$2:$C$501,"&lt;"&amp;DATE(Beállítások!$B$6,11,1)))</f>
        <v/>
      </c>
      <c r="L13" s="12" t="str">
        <f aca="false">IF($A13="","",SUMIFS(Befizetések!$F$2:$F$501,Befizetések!$B$2:$B$501,$A13,Befizetések!$C$2:$C$501,"&gt;="&amp;DATE(Beállítások!$B$6,11,1),Befizetések!$C$2:$C$501,"&lt;"&amp;DATE(Beállítások!$B$6,12,1)))</f>
        <v/>
      </c>
      <c r="M13" s="12" t="str">
        <f aca="false">IF($A13="","",SUMIFS(Befizetések!$F$2:$F$501,Befizetések!$B$2:$B$501,$A13,Befizetések!$C$2:$C$501,"&gt;="&amp;DATE(Beállítások!$B$6,12,1),Befizetések!$C$2:$C$501,"&lt;"&amp;DATE(Beállítások!$B$6,13,1)))</f>
        <v/>
      </c>
      <c r="O13" s="12" t="str">
        <f aca="false">IF($A13="","",SUM(B13:M13))</f>
        <v/>
      </c>
      <c r="P13" s="12" t="str">
        <f aca="false">IF($A13="","",SUMIFS(Befizetések!$E$2:$E$501,Befizetések!$B$2:$B$501,$A13,Befizetések!$C$2:$C$501,"&gt;="&amp;DATE(Beállítások!$B$6,1,1),Befizetések!$C$2:$C$501,"&lt;"&amp;DATE(Beállítások!$B$6+1,1,1)))</f>
        <v/>
      </c>
      <c r="Q13" s="12" t="str">
        <f aca="false">IF($A13="","",MAX(0,P13-O13))</f>
        <v/>
      </c>
    </row>
    <row r="14" customFormat="false" ht="15" hidden="false" customHeight="false" outlineLevel="0" collapsed="false">
      <c r="A14" s="11" t="str">
        <f aca="false">IF(Lakások!A9="","",Lakások!A9)</f>
        <v/>
      </c>
      <c r="B14" s="12" t="str">
        <f aca="false">IF($A14="","",SUMIFS(Befizetések!$F$2:$F$501,Befizetések!$B$2:$B$501,$A14,Befizetések!$C$2:$C$501,"&gt;="&amp;DATE(Beállítások!$B$6,1,1),Befizetések!$C$2:$C$501,"&lt;"&amp;DATE(Beállítások!$B$6,2,1)))</f>
        <v/>
      </c>
      <c r="C14" s="12" t="str">
        <f aca="false">IF($A14="","",SUMIFS(Befizetések!$F$2:$F$501,Befizetések!$B$2:$B$501,$A14,Befizetések!$C$2:$C$501,"&gt;="&amp;DATE(Beállítások!$B$6,2,1),Befizetések!$C$2:$C$501,"&lt;"&amp;DATE(Beállítások!$B$6,3,1)))</f>
        <v/>
      </c>
      <c r="D14" s="12" t="str">
        <f aca="false">IF($A14="","",SUMIFS(Befizetések!$F$2:$F$501,Befizetések!$B$2:$B$501,$A14,Befizetések!$C$2:$C$501,"&gt;="&amp;DATE(Beállítások!$B$6,3,1),Befizetések!$C$2:$C$501,"&lt;"&amp;DATE(Beállítások!$B$6,4,1)))</f>
        <v/>
      </c>
      <c r="E14" s="12" t="str">
        <f aca="false">IF($A14="","",SUMIFS(Befizetések!$F$2:$F$501,Befizetések!$B$2:$B$501,$A14,Befizetések!$C$2:$C$501,"&gt;="&amp;DATE(Beállítások!$B$6,4,1),Befizetések!$C$2:$C$501,"&lt;"&amp;DATE(Beállítások!$B$6,5,1)))</f>
        <v/>
      </c>
      <c r="F14" s="12" t="str">
        <f aca="false">IF($A14="","",SUMIFS(Befizetések!$F$2:$F$501,Befizetések!$B$2:$B$501,$A14,Befizetések!$C$2:$C$501,"&gt;="&amp;DATE(Beállítások!$B$6,5,1),Befizetések!$C$2:$C$501,"&lt;"&amp;DATE(Beállítások!$B$6,6,1)))</f>
        <v/>
      </c>
      <c r="G14" s="12" t="str">
        <f aca="false">IF($A14="","",SUMIFS(Befizetések!$F$2:$F$501,Befizetések!$B$2:$B$501,$A14,Befizetések!$C$2:$C$501,"&gt;="&amp;DATE(Beállítások!$B$6,6,1),Befizetések!$C$2:$C$501,"&lt;"&amp;DATE(Beállítások!$B$6,7,1)))</f>
        <v/>
      </c>
      <c r="H14" s="12" t="str">
        <f aca="false">IF($A14="","",SUMIFS(Befizetések!$F$2:$F$501,Befizetések!$B$2:$B$501,$A14,Befizetések!$C$2:$C$501,"&gt;="&amp;DATE(Beállítások!$B$6,7,1),Befizetések!$C$2:$C$501,"&lt;"&amp;DATE(Beállítások!$B$6,8,1)))</f>
        <v/>
      </c>
      <c r="I14" s="12" t="str">
        <f aca="false">IF($A14="","",SUMIFS(Befizetések!$F$2:$F$501,Befizetések!$B$2:$B$501,$A14,Befizetések!$C$2:$C$501,"&gt;="&amp;DATE(Beállítások!$B$6,8,1),Befizetések!$C$2:$C$501,"&lt;"&amp;DATE(Beállítások!$B$6,9,1)))</f>
        <v/>
      </c>
      <c r="J14" s="12" t="str">
        <f aca="false">IF($A14="","",SUMIFS(Befizetések!$F$2:$F$501,Befizetések!$B$2:$B$501,$A14,Befizetések!$C$2:$C$501,"&gt;="&amp;DATE(Beállítások!$B$6,9,1),Befizetések!$C$2:$C$501,"&lt;"&amp;DATE(Beállítások!$B$6,10,1)))</f>
        <v/>
      </c>
      <c r="K14" s="12" t="str">
        <f aca="false">IF($A14="","",SUMIFS(Befizetések!$F$2:$F$501,Befizetések!$B$2:$B$501,$A14,Befizetések!$C$2:$C$501,"&gt;="&amp;DATE(Beállítások!$B$6,10,1),Befizetések!$C$2:$C$501,"&lt;"&amp;DATE(Beállítások!$B$6,11,1)))</f>
        <v/>
      </c>
      <c r="L14" s="12" t="str">
        <f aca="false">IF($A14="","",SUMIFS(Befizetések!$F$2:$F$501,Befizetések!$B$2:$B$501,$A14,Befizetések!$C$2:$C$501,"&gt;="&amp;DATE(Beállítások!$B$6,11,1),Befizetések!$C$2:$C$501,"&lt;"&amp;DATE(Beállítások!$B$6,12,1)))</f>
        <v/>
      </c>
      <c r="M14" s="12" t="str">
        <f aca="false">IF($A14="","",SUMIFS(Befizetések!$F$2:$F$501,Befizetések!$B$2:$B$501,$A14,Befizetések!$C$2:$C$501,"&gt;="&amp;DATE(Beállítások!$B$6,12,1),Befizetések!$C$2:$C$501,"&lt;"&amp;DATE(Beállítások!$B$6,13,1)))</f>
        <v/>
      </c>
      <c r="O14" s="12" t="str">
        <f aca="false">IF($A14="","",SUM(B14:M14))</f>
        <v/>
      </c>
      <c r="P14" s="12" t="str">
        <f aca="false">IF($A14="","",SUMIFS(Befizetések!$E$2:$E$501,Befizetések!$B$2:$B$501,$A14,Befizetések!$C$2:$C$501,"&gt;="&amp;DATE(Beállítások!$B$6,1,1),Befizetések!$C$2:$C$501,"&lt;"&amp;DATE(Beállítások!$B$6+1,1,1)))</f>
        <v/>
      </c>
      <c r="Q14" s="12" t="str">
        <f aca="false">IF($A14="","",MAX(0,P14-O14))</f>
        <v/>
      </c>
    </row>
    <row r="15" customFormat="false" ht="15" hidden="false" customHeight="false" outlineLevel="0" collapsed="false">
      <c r="A15" s="11" t="str">
        <f aca="false">IF(Lakások!A10="","",Lakások!A10)</f>
        <v/>
      </c>
      <c r="B15" s="12" t="str">
        <f aca="false">IF($A15="","",SUMIFS(Befizetések!$F$2:$F$501,Befizetések!$B$2:$B$501,$A15,Befizetések!$C$2:$C$501,"&gt;="&amp;DATE(Beállítások!$B$6,1,1),Befizetések!$C$2:$C$501,"&lt;"&amp;DATE(Beállítások!$B$6,2,1)))</f>
        <v/>
      </c>
      <c r="C15" s="12" t="str">
        <f aca="false">IF($A15="","",SUMIFS(Befizetések!$F$2:$F$501,Befizetések!$B$2:$B$501,$A15,Befizetések!$C$2:$C$501,"&gt;="&amp;DATE(Beállítások!$B$6,2,1),Befizetések!$C$2:$C$501,"&lt;"&amp;DATE(Beállítások!$B$6,3,1)))</f>
        <v/>
      </c>
      <c r="D15" s="12" t="str">
        <f aca="false">IF($A15="","",SUMIFS(Befizetések!$F$2:$F$501,Befizetések!$B$2:$B$501,$A15,Befizetések!$C$2:$C$501,"&gt;="&amp;DATE(Beállítások!$B$6,3,1),Befizetések!$C$2:$C$501,"&lt;"&amp;DATE(Beállítások!$B$6,4,1)))</f>
        <v/>
      </c>
      <c r="E15" s="12" t="str">
        <f aca="false">IF($A15="","",SUMIFS(Befizetések!$F$2:$F$501,Befizetések!$B$2:$B$501,$A15,Befizetések!$C$2:$C$501,"&gt;="&amp;DATE(Beállítások!$B$6,4,1),Befizetések!$C$2:$C$501,"&lt;"&amp;DATE(Beállítások!$B$6,5,1)))</f>
        <v/>
      </c>
      <c r="F15" s="12" t="str">
        <f aca="false">IF($A15="","",SUMIFS(Befizetések!$F$2:$F$501,Befizetések!$B$2:$B$501,$A15,Befizetések!$C$2:$C$501,"&gt;="&amp;DATE(Beállítások!$B$6,5,1),Befizetések!$C$2:$C$501,"&lt;"&amp;DATE(Beállítások!$B$6,6,1)))</f>
        <v/>
      </c>
      <c r="G15" s="12" t="str">
        <f aca="false">IF($A15="","",SUMIFS(Befizetések!$F$2:$F$501,Befizetések!$B$2:$B$501,$A15,Befizetések!$C$2:$C$501,"&gt;="&amp;DATE(Beállítások!$B$6,6,1),Befizetések!$C$2:$C$501,"&lt;"&amp;DATE(Beállítások!$B$6,7,1)))</f>
        <v/>
      </c>
      <c r="H15" s="12" t="str">
        <f aca="false">IF($A15="","",SUMIFS(Befizetések!$F$2:$F$501,Befizetések!$B$2:$B$501,$A15,Befizetések!$C$2:$C$501,"&gt;="&amp;DATE(Beállítások!$B$6,7,1),Befizetések!$C$2:$C$501,"&lt;"&amp;DATE(Beállítások!$B$6,8,1)))</f>
        <v/>
      </c>
      <c r="I15" s="12" t="str">
        <f aca="false">IF($A15="","",SUMIFS(Befizetések!$F$2:$F$501,Befizetések!$B$2:$B$501,$A15,Befizetések!$C$2:$C$501,"&gt;="&amp;DATE(Beállítások!$B$6,8,1),Befizetések!$C$2:$C$501,"&lt;"&amp;DATE(Beállítások!$B$6,9,1)))</f>
        <v/>
      </c>
      <c r="J15" s="12" t="str">
        <f aca="false">IF($A15="","",SUMIFS(Befizetések!$F$2:$F$501,Befizetések!$B$2:$B$501,$A15,Befizetések!$C$2:$C$501,"&gt;="&amp;DATE(Beállítások!$B$6,9,1),Befizetések!$C$2:$C$501,"&lt;"&amp;DATE(Beállítások!$B$6,10,1)))</f>
        <v/>
      </c>
      <c r="K15" s="12" t="str">
        <f aca="false">IF($A15="","",SUMIFS(Befizetések!$F$2:$F$501,Befizetések!$B$2:$B$501,$A15,Befizetések!$C$2:$C$501,"&gt;="&amp;DATE(Beállítások!$B$6,10,1),Befizetések!$C$2:$C$501,"&lt;"&amp;DATE(Beállítások!$B$6,11,1)))</f>
        <v/>
      </c>
      <c r="L15" s="12" t="str">
        <f aca="false">IF($A15="","",SUMIFS(Befizetések!$F$2:$F$501,Befizetések!$B$2:$B$501,$A15,Befizetések!$C$2:$C$501,"&gt;="&amp;DATE(Beállítások!$B$6,11,1),Befizetések!$C$2:$C$501,"&lt;"&amp;DATE(Beállítások!$B$6,12,1)))</f>
        <v/>
      </c>
      <c r="M15" s="12" t="str">
        <f aca="false">IF($A15="","",SUMIFS(Befizetések!$F$2:$F$501,Befizetések!$B$2:$B$501,$A15,Befizetések!$C$2:$C$501,"&gt;="&amp;DATE(Beállítások!$B$6,12,1),Befizetések!$C$2:$C$501,"&lt;"&amp;DATE(Beállítások!$B$6,13,1)))</f>
        <v/>
      </c>
      <c r="O15" s="12" t="str">
        <f aca="false">IF($A15="","",SUM(B15:M15))</f>
        <v/>
      </c>
      <c r="P15" s="12" t="str">
        <f aca="false">IF($A15="","",SUMIFS(Befizetések!$E$2:$E$501,Befizetések!$B$2:$B$501,$A15,Befizetések!$C$2:$C$501,"&gt;="&amp;DATE(Beállítások!$B$6,1,1),Befizetések!$C$2:$C$501,"&lt;"&amp;DATE(Beállítások!$B$6+1,1,1)))</f>
        <v/>
      </c>
      <c r="Q15" s="12" t="str">
        <f aca="false">IF($A15="","",MAX(0,P15-O15))</f>
        <v/>
      </c>
    </row>
    <row r="16" customFormat="false" ht="15" hidden="false" customHeight="false" outlineLevel="0" collapsed="false">
      <c r="A16" s="11" t="str">
        <f aca="false">IF(Lakások!A11="","",Lakások!A11)</f>
        <v/>
      </c>
      <c r="B16" s="12" t="str">
        <f aca="false">IF($A16="","",SUMIFS(Befizetések!$F$2:$F$501,Befizetések!$B$2:$B$501,$A16,Befizetések!$C$2:$C$501,"&gt;="&amp;DATE(Beállítások!$B$6,1,1),Befizetések!$C$2:$C$501,"&lt;"&amp;DATE(Beállítások!$B$6,2,1)))</f>
        <v/>
      </c>
      <c r="C16" s="12" t="str">
        <f aca="false">IF($A16="","",SUMIFS(Befizetések!$F$2:$F$501,Befizetések!$B$2:$B$501,$A16,Befizetések!$C$2:$C$501,"&gt;="&amp;DATE(Beállítások!$B$6,2,1),Befizetések!$C$2:$C$501,"&lt;"&amp;DATE(Beállítások!$B$6,3,1)))</f>
        <v/>
      </c>
      <c r="D16" s="12" t="str">
        <f aca="false">IF($A16="","",SUMIFS(Befizetések!$F$2:$F$501,Befizetések!$B$2:$B$501,$A16,Befizetések!$C$2:$C$501,"&gt;="&amp;DATE(Beállítások!$B$6,3,1),Befizetések!$C$2:$C$501,"&lt;"&amp;DATE(Beállítások!$B$6,4,1)))</f>
        <v/>
      </c>
      <c r="E16" s="12" t="str">
        <f aca="false">IF($A16="","",SUMIFS(Befizetések!$F$2:$F$501,Befizetések!$B$2:$B$501,$A16,Befizetések!$C$2:$C$501,"&gt;="&amp;DATE(Beállítások!$B$6,4,1),Befizetések!$C$2:$C$501,"&lt;"&amp;DATE(Beállítások!$B$6,5,1)))</f>
        <v/>
      </c>
      <c r="F16" s="12" t="str">
        <f aca="false">IF($A16="","",SUMIFS(Befizetések!$F$2:$F$501,Befizetések!$B$2:$B$501,$A16,Befizetések!$C$2:$C$501,"&gt;="&amp;DATE(Beállítások!$B$6,5,1),Befizetések!$C$2:$C$501,"&lt;"&amp;DATE(Beállítások!$B$6,6,1)))</f>
        <v/>
      </c>
      <c r="G16" s="12" t="str">
        <f aca="false">IF($A16="","",SUMIFS(Befizetések!$F$2:$F$501,Befizetések!$B$2:$B$501,$A16,Befizetések!$C$2:$C$501,"&gt;="&amp;DATE(Beállítások!$B$6,6,1),Befizetések!$C$2:$C$501,"&lt;"&amp;DATE(Beállítások!$B$6,7,1)))</f>
        <v/>
      </c>
      <c r="H16" s="12" t="str">
        <f aca="false">IF($A16="","",SUMIFS(Befizetések!$F$2:$F$501,Befizetések!$B$2:$B$501,$A16,Befizetések!$C$2:$C$501,"&gt;="&amp;DATE(Beállítások!$B$6,7,1),Befizetések!$C$2:$C$501,"&lt;"&amp;DATE(Beállítások!$B$6,8,1)))</f>
        <v/>
      </c>
      <c r="I16" s="12" t="str">
        <f aca="false">IF($A16="","",SUMIFS(Befizetések!$F$2:$F$501,Befizetések!$B$2:$B$501,$A16,Befizetések!$C$2:$C$501,"&gt;="&amp;DATE(Beállítások!$B$6,8,1),Befizetések!$C$2:$C$501,"&lt;"&amp;DATE(Beállítások!$B$6,9,1)))</f>
        <v/>
      </c>
      <c r="J16" s="12" t="str">
        <f aca="false">IF($A16="","",SUMIFS(Befizetések!$F$2:$F$501,Befizetések!$B$2:$B$501,$A16,Befizetések!$C$2:$C$501,"&gt;="&amp;DATE(Beállítások!$B$6,9,1),Befizetések!$C$2:$C$501,"&lt;"&amp;DATE(Beállítások!$B$6,10,1)))</f>
        <v/>
      </c>
      <c r="K16" s="12" t="str">
        <f aca="false">IF($A16="","",SUMIFS(Befizetések!$F$2:$F$501,Befizetések!$B$2:$B$501,$A16,Befizetések!$C$2:$C$501,"&gt;="&amp;DATE(Beállítások!$B$6,10,1),Befizetések!$C$2:$C$501,"&lt;"&amp;DATE(Beállítások!$B$6,11,1)))</f>
        <v/>
      </c>
      <c r="L16" s="12" t="str">
        <f aca="false">IF($A16="","",SUMIFS(Befizetések!$F$2:$F$501,Befizetések!$B$2:$B$501,$A16,Befizetések!$C$2:$C$501,"&gt;="&amp;DATE(Beállítások!$B$6,11,1),Befizetések!$C$2:$C$501,"&lt;"&amp;DATE(Beállítások!$B$6,12,1)))</f>
        <v/>
      </c>
      <c r="M16" s="12" t="str">
        <f aca="false">IF($A16="","",SUMIFS(Befizetések!$F$2:$F$501,Befizetések!$B$2:$B$501,$A16,Befizetések!$C$2:$C$501,"&gt;="&amp;DATE(Beállítások!$B$6,12,1),Befizetések!$C$2:$C$501,"&lt;"&amp;DATE(Beállítások!$B$6,13,1)))</f>
        <v/>
      </c>
      <c r="O16" s="12" t="str">
        <f aca="false">IF($A16="","",SUM(B16:M16))</f>
        <v/>
      </c>
      <c r="P16" s="12" t="str">
        <f aca="false">IF($A16="","",SUMIFS(Befizetések!$E$2:$E$501,Befizetések!$B$2:$B$501,$A16,Befizetések!$C$2:$C$501,"&gt;="&amp;DATE(Beállítások!$B$6,1,1),Befizetések!$C$2:$C$501,"&lt;"&amp;DATE(Beállítások!$B$6+1,1,1)))</f>
        <v/>
      </c>
      <c r="Q16" s="12" t="str">
        <f aca="false">IF($A16="","",MAX(0,P16-O16))</f>
        <v/>
      </c>
    </row>
    <row r="17" customFormat="false" ht="15" hidden="false" customHeight="false" outlineLevel="0" collapsed="false">
      <c r="A17" s="11" t="str">
        <f aca="false">IF(Lakások!A12="","",Lakások!A12)</f>
        <v/>
      </c>
      <c r="B17" s="12" t="str">
        <f aca="false">IF($A17="","",SUMIFS(Befizetések!$F$2:$F$501,Befizetések!$B$2:$B$501,$A17,Befizetések!$C$2:$C$501,"&gt;="&amp;DATE(Beállítások!$B$6,1,1),Befizetések!$C$2:$C$501,"&lt;"&amp;DATE(Beállítások!$B$6,2,1)))</f>
        <v/>
      </c>
      <c r="C17" s="12" t="str">
        <f aca="false">IF($A17="","",SUMIFS(Befizetések!$F$2:$F$501,Befizetések!$B$2:$B$501,$A17,Befizetések!$C$2:$C$501,"&gt;="&amp;DATE(Beállítások!$B$6,2,1),Befizetések!$C$2:$C$501,"&lt;"&amp;DATE(Beállítások!$B$6,3,1)))</f>
        <v/>
      </c>
      <c r="D17" s="12" t="str">
        <f aca="false">IF($A17="","",SUMIFS(Befizetések!$F$2:$F$501,Befizetések!$B$2:$B$501,$A17,Befizetések!$C$2:$C$501,"&gt;="&amp;DATE(Beállítások!$B$6,3,1),Befizetések!$C$2:$C$501,"&lt;"&amp;DATE(Beállítások!$B$6,4,1)))</f>
        <v/>
      </c>
      <c r="E17" s="12" t="str">
        <f aca="false">IF($A17="","",SUMIFS(Befizetések!$F$2:$F$501,Befizetések!$B$2:$B$501,$A17,Befizetések!$C$2:$C$501,"&gt;="&amp;DATE(Beállítások!$B$6,4,1),Befizetések!$C$2:$C$501,"&lt;"&amp;DATE(Beállítások!$B$6,5,1)))</f>
        <v/>
      </c>
      <c r="F17" s="12" t="str">
        <f aca="false">IF($A17="","",SUMIFS(Befizetések!$F$2:$F$501,Befizetések!$B$2:$B$501,$A17,Befizetések!$C$2:$C$501,"&gt;="&amp;DATE(Beállítások!$B$6,5,1),Befizetések!$C$2:$C$501,"&lt;"&amp;DATE(Beállítások!$B$6,6,1)))</f>
        <v/>
      </c>
      <c r="G17" s="12" t="str">
        <f aca="false">IF($A17="","",SUMIFS(Befizetések!$F$2:$F$501,Befizetések!$B$2:$B$501,$A17,Befizetések!$C$2:$C$501,"&gt;="&amp;DATE(Beállítások!$B$6,6,1),Befizetések!$C$2:$C$501,"&lt;"&amp;DATE(Beállítások!$B$6,7,1)))</f>
        <v/>
      </c>
      <c r="H17" s="12" t="str">
        <f aca="false">IF($A17="","",SUMIFS(Befizetések!$F$2:$F$501,Befizetések!$B$2:$B$501,$A17,Befizetések!$C$2:$C$501,"&gt;="&amp;DATE(Beállítások!$B$6,7,1),Befizetések!$C$2:$C$501,"&lt;"&amp;DATE(Beállítások!$B$6,8,1)))</f>
        <v/>
      </c>
      <c r="I17" s="12" t="str">
        <f aca="false">IF($A17="","",SUMIFS(Befizetések!$F$2:$F$501,Befizetések!$B$2:$B$501,$A17,Befizetések!$C$2:$C$501,"&gt;="&amp;DATE(Beállítások!$B$6,8,1),Befizetések!$C$2:$C$501,"&lt;"&amp;DATE(Beállítások!$B$6,9,1)))</f>
        <v/>
      </c>
      <c r="J17" s="12" t="str">
        <f aca="false">IF($A17="","",SUMIFS(Befizetések!$F$2:$F$501,Befizetések!$B$2:$B$501,$A17,Befizetések!$C$2:$C$501,"&gt;="&amp;DATE(Beállítások!$B$6,9,1),Befizetések!$C$2:$C$501,"&lt;"&amp;DATE(Beállítások!$B$6,10,1)))</f>
        <v/>
      </c>
      <c r="K17" s="12" t="str">
        <f aca="false">IF($A17="","",SUMIFS(Befizetések!$F$2:$F$501,Befizetések!$B$2:$B$501,$A17,Befizetések!$C$2:$C$501,"&gt;="&amp;DATE(Beállítások!$B$6,10,1),Befizetések!$C$2:$C$501,"&lt;"&amp;DATE(Beállítások!$B$6,11,1)))</f>
        <v/>
      </c>
      <c r="L17" s="12" t="str">
        <f aca="false">IF($A17="","",SUMIFS(Befizetések!$F$2:$F$501,Befizetések!$B$2:$B$501,$A17,Befizetések!$C$2:$C$501,"&gt;="&amp;DATE(Beállítások!$B$6,11,1),Befizetések!$C$2:$C$501,"&lt;"&amp;DATE(Beállítások!$B$6,12,1)))</f>
        <v/>
      </c>
      <c r="M17" s="12" t="str">
        <f aca="false">IF($A17="","",SUMIFS(Befizetések!$F$2:$F$501,Befizetések!$B$2:$B$501,$A17,Befizetések!$C$2:$C$501,"&gt;="&amp;DATE(Beállítások!$B$6,12,1),Befizetések!$C$2:$C$501,"&lt;"&amp;DATE(Beállítások!$B$6,13,1)))</f>
        <v/>
      </c>
      <c r="O17" s="12" t="str">
        <f aca="false">IF($A17="","",SUM(B17:M17))</f>
        <v/>
      </c>
      <c r="P17" s="12" t="str">
        <f aca="false">IF($A17="","",SUMIFS(Befizetések!$E$2:$E$501,Befizetések!$B$2:$B$501,$A17,Befizetések!$C$2:$C$501,"&gt;="&amp;DATE(Beállítások!$B$6,1,1),Befizetések!$C$2:$C$501,"&lt;"&amp;DATE(Beállítások!$B$6+1,1,1)))</f>
        <v/>
      </c>
      <c r="Q17" s="12" t="str">
        <f aca="false">IF($A17="","",MAX(0,P17-O17))</f>
        <v/>
      </c>
    </row>
    <row r="18" customFormat="false" ht="15" hidden="false" customHeight="false" outlineLevel="0" collapsed="false">
      <c r="A18" s="11" t="str">
        <f aca="false">IF(Lakások!A13="","",Lakások!A13)</f>
        <v/>
      </c>
      <c r="B18" s="12" t="str">
        <f aca="false">IF($A18="","",SUMIFS(Befizetések!$F$2:$F$501,Befizetések!$B$2:$B$501,$A18,Befizetések!$C$2:$C$501,"&gt;="&amp;DATE(Beállítások!$B$6,1,1),Befizetések!$C$2:$C$501,"&lt;"&amp;DATE(Beállítások!$B$6,2,1)))</f>
        <v/>
      </c>
      <c r="C18" s="12" t="str">
        <f aca="false">IF($A18="","",SUMIFS(Befizetések!$F$2:$F$501,Befizetések!$B$2:$B$501,$A18,Befizetések!$C$2:$C$501,"&gt;="&amp;DATE(Beállítások!$B$6,2,1),Befizetések!$C$2:$C$501,"&lt;"&amp;DATE(Beállítások!$B$6,3,1)))</f>
        <v/>
      </c>
      <c r="D18" s="12" t="str">
        <f aca="false">IF($A18="","",SUMIFS(Befizetések!$F$2:$F$501,Befizetések!$B$2:$B$501,$A18,Befizetések!$C$2:$C$501,"&gt;="&amp;DATE(Beállítások!$B$6,3,1),Befizetések!$C$2:$C$501,"&lt;"&amp;DATE(Beállítások!$B$6,4,1)))</f>
        <v/>
      </c>
      <c r="E18" s="12" t="str">
        <f aca="false">IF($A18="","",SUMIFS(Befizetések!$F$2:$F$501,Befizetések!$B$2:$B$501,$A18,Befizetések!$C$2:$C$501,"&gt;="&amp;DATE(Beállítások!$B$6,4,1),Befizetések!$C$2:$C$501,"&lt;"&amp;DATE(Beállítások!$B$6,5,1)))</f>
        <v/>
      </c>
      <c r="F18" s="12" t="str">
        <f aca="false">IF($A18="","",SUMIFS(Befizetések!$F$2:$F$501,Befizetések!$B$2:$B$501,$A18,Befizetések!$C$2:$C$501,"&gt;="&amp;DATE(Beállítások!$B$6,5,1),Befizetések!$C$2:$C$501,"&lt;"&amp;DATE(Beállítások!$B$6,6,1)))</f>
        <v/>
      </c>
      <c r="G18" s="12" t="str">
        <f aca="false">IF($A18="","",SUMIFS(Befizetések!$F$2:$F$501,Befizetések!$B$2:$B$501,$A18,Befizetések!$C$2:$C$501,"&gt;="&amp;DATE(Beállítások!$B$6,6,1),Befizetések!$C$2:$C$501,"&lt;"&amp;DATE(Beállítások!$B$6,7,1)))</f>
        <v/>
      </c>
      <c r="H18" s="12" t="str">
        <f aca="false">IF($A18="","",SUMIFS(Befizetések!$F$2:$F$501,Befizetések!$B$2:$B$501,$A18,Befizetések!$C$2:$C$501,"&gt;="&amp;DATE(Beállítások!$B$6,7,1),Befizetések!$C$2:$C$501,"&lt;"&amp;DATE(Beállítások!$B$6,8,1)))</f>
        <v/>
      </c>
      <c r="I18" s="12" t="str">
        <f aca="false">IF($A18="","",SUMIFS(Befizetések!$F$2:$F$501,Befizetések!$B$2:$B$501,$A18,Befizetések!$C$2:$C$501,"&gt;="&amp;DATE(Beállítások!$B$6,8,1),Befizetések!$C$2:$C$501,"&lt;"&amp;DATE(Beállítások!$B$6,9,1)))</f>
        <v/>
      </c>
      <c r="J18" s="12" t="str">
        <f aca="false">IF($A18="","",SUMIFS(Befizetések!$F$2:$F$501,Befizetések!$B$2:$B$501,$A18,Befizetések!$C$2:$C$501,"&gt;="&amp;DATE(Beállítások!$B$6,9,1),Befizetések!$C$2:$C$501,"&lt;"&amp;DATE(Beállítások!$B$6,10,1)))</f>
        <v/>
      </c>
      <c r="K18" s="12" t="str">
        <f aca="false">IF($A18="","",SUMIFS(Befizetések!$F$2:$F$501,Befizetések!$B$2:$B$501,$A18,Befizetések!$C$2:$C$501,"&gt;="&amp;DATE(Beállítások!$B$6,10,1),Befizetések!$C$2:$C$501,"&lt;"&amp;DATE(Beállítások!$B$6,11,1)))</f>
        <v/>
      </c>
      <c r="L18" s="12" t="str">
        <f aca="false">IF($A18="","",SUMIFS(Befizetések!$F$2:$F$501,Befizetések!$B$2:$B$501,$A18,Befizetések!$C$2:$C$501,"&gt;="&amp;DATE(Beállítások!$B$6,11,1),Befizetések!$C$2:$C$501,"&lt;"&amp;DATE(Beállítások!$B$6,12,1)))</f>
        <v/>
      </c>
      <c r="M18" s="12" t="str">
        <f aca="false">IF($A18="","",SUMIFS(Befizetések!$F$2:$F$501,Befizetések!$B$2:$B$501,$A18,Befizetések!$C$2:$C$501,"&gt;="&amp;DATE(Beállítások!$B$6,12,1),Befizetések!$C$2:$C$501,"&lt;"&amp;DATE(Beállítások!$B$6,13,1)))</f>
        <v/>
      </c>
      <c r="O18" s="12" t="str">
        <f aca="false">IF($A18="","",SUM(B18:M18))</f>
        <v/>
      </c>
      <c r="P18" s="12" t="str">
        <f aca="false">IF($A18="","",SUMIFS(Befizetések!$E$2:$E$501,Befizetések!$B$2:$B$501,$A18,Befizetések!$C$2:$C$501,"&gt;="&amp;DATE(Beállítások!$B$6,1,1),Befizetések!$C$2:$C$501,"&lt;"&amp;DATE(Beállítások!$B$6+1,1,1)))</f>
        <v/>
      </c>
      <c r="Q18" s="12" t="str">
        <f aca="false">IF($A18="","",MAX(0,P18-O18))</f>
        <v/>
      </c>
    </row>
    <row r="19" customFormat="false" ht="15" hidden="false" customHeight="false" outlineLevel="0" collapsed="false">
      <c r="A19" s="11" t="str">
        <f aca="false">IF(Lakások!A14="","",Lakások!A14)</f>
        <v/>
      </c>
      <c r="B19" s="12" t="str">
        <f aca="false">IF($A19="","",SUMIFS(Befizetések!$F$2:$F$501,Befizetések!$B$2:$B$501,$A19,Befizetések!$C$2:$C$501,"&gt;="&amp;DATE(Beállítások!$B$6,1,1),Befizetések!$C$2:$C$501,"&lt;"&amp;DATE(Beállítások!$B$6,2,1)))</f>
        <v/>
      </c>
      <c r="C19" s="12" t="str">
        <f aca="false">IF($A19="","",SUMIFS(Befizetések!$F$2:$F$501,Befizetések!$B$2:$B$501,$A19,Befizetések!$C$2:$C$501,"&gt;="&amp;DATE(Beállítások!$B$6,2,1),Befizetések!$C$2:$C$501,"&lt;"&amp;DATE(Beállítások!$B$6,3,1)))</f>
        <v/>
      </c>
      <c r="D19" s="12" t="str">
        <f aca="false">IF($A19="","",SUMIFS(Befizetések!$F$2:$F$501,Befizetések!$B$2:$B$501,$A19,Befizetések!$C$2:$C$501,"&gt;="&amp;DATE(Beállítások!$B$6,3,1),Befizetések!$C$2:$C$501,"&lt;"&amp;DATE(Beállítások!$B$6,4,1)))</f>
        <v/>
      </c>
      <c r="E19" s="12" t="str">
        <f aca="false">IF($A19="","",SUMIFS(Befizetések!$F$2:$F$501,Befizetések!$B$2:$B$501,$A19,Befizetések!$C$2:$C$501,"&gt;="&amp;DATE(Beállítások!$B$6,4,1),Befizetések!$C$2:$C$501,"&lt;"&amp;DATE(Beállítások!$B$6,5,1)))</f>
        <v/>
      </c>
      <c r="F19" s="12" t="str">
        <f aca="false">IF($A19="","",SUMIFS(Befizetések!$F$2:$F$501,Befizetések!$B$2:$B$501,$A19,Befizetések!$C$2:$C$501,"&gt;="&amp;DATE(Beállítások!$B$6,5,1),Befizetések!$C$2:$C$501,"&lt;"&amp;DATE(Beállítások!$B$6,6,1)))</f>
        <v/>
      </c>
      <c r="G19" s="12" t="str">
        <f aca="false">IF($A19="","",SUMIFS(Befizetések!$F$2:$F$501,Befizetések!$B$2:$B$501,$A19,Befizetések!$C$2:$C$501,"&gt;="&amp;DATE(Beállítások!$B$6,6,1),Befizetések!$C$2:$C$501,"&lt;"&amp;DATE(Beállítások!$B$6,7,1)))</f>
        <v/>
      </c>
      <c r="H19" s="12" t="str">
        <f aca="false">IF($A19="","",SUMIFS(Befizetések!$F$2:$F$501,Befizetések!$B$2:$B$501,$A19,Befizetések!$C$2:$C$501,"&gt;="&amp;DATE(Beállítások!$B$6,7,1),Befizetések!$C$2:$C$501,"&lt;"&amp;DATE(Beállítások!$B$6,8,1)))</f>
        <v/>
      </c>
      <c r="I19" s="12" t="str">
        <f aca="false">IF($A19="","",SUMIFS(Befizetések!$F$2:$F$501,Befizetések!$B$2:$B$501,$A19,Befizetések!$C$2:$C$501,"&gt;="&amp;DATE(Beállítások!$B$6,8,1),Befizetések!$C$2:$C$501,"&lt;"&amp;DATE(Beállítások!$B$6,9,1)))</f>
        <v/>
      </c>
      <c r="J19" s="12" t="str">
        <f aca="false">IF($A19="","",SUMIFS(Befizetések!$F$2:$F$501,Befizetések!$B$2:$B$501,$A19,Befizetések!$C$2:$C$501,"&gt;="&amp;DATE(Beállítások!$B$6,9,1),Befizetések!$C$2:$C$501,"&lt;"&amp;DATE(Beállítások!$B$6,10,1)))</f>
        <v/>
      </c>
      <c r="K19" s="12" t="str">
        <f aca="false">IF($A19="","",SUMIFS(Befizetések!$F$2:$F$501,Befizetések!$B$2:$B$501,$A19,Befizetések!$C$2:$C$501,"&gt;="&amp;DATE(Beállítások!$B$6,10,1),Befizetések!$C$2:$C$501,"&lt;"&amp;DATE(Beállítások!$B$6,11,1)))</f>
        <v/>
      </c>
      <c r="L19" s="12" t="str">
        <f aca="false">IF($A19="","",SUMIFS(Befizetések!$F$2:$F$501,Befizetések!$B$2:$B$501,$A19,Befizetések!$C$2:$C$501,"&gt;="&amp;DATE(Beállítások!$B$6,11,1),Befizetések!$C$2:$C$501,"&lt;"&amp;DATE(Beállítások!$B$6,12,1)))</f>
        <v/>
      </c>
      <c r="M19" s="12" t="str">
        <f aca="false">IF($A19="","",SUMIFS(Befizetések!$F$2:$F$501,Befizetések!$B$2:$B$501,$A19,Befizetések!$C$2:$C$501,"&gt;="&amp;DATE(Beállítások!$B$6,12,1),Befizetések!$C$2:$C$501,"&lt;"&amp;DATE(Beállítások!$B$6,13,1)))</f>
        <v/>
      </c>
      <c r="O19" s="12" t="str">
        <f aca="false">IF($A19="","",SUM(B19:M19))</f>
        <v/>
      </c>
      <c r="P19" s="12" t="str">
        <f aca="false">IF($A19="","",SUMIFS(Befizetések!$E$2:$E$501,Befizetések!$B$2:$B$501,$A19,Befizetések!$C$2:$C$501,"&gt;="&amp;DATE(Beállítások!$B$6,1,1),Befizetések!$C$2:$C$501,"&lt;"&amp;DATE(Beállítások!$B$6+1,1,1)))</f>
        <v/>
      </c>
      <c r="Q19" s="12" t="str">
        <f aca="false">IF($A19="","",MAX(0,P19-O19))</f>
        <v/>
      </c>
    </row>
    <row r="20" customFormat="false" ht="15" hidden="false" customHeight="false" outlineLevel="0" collapsed="false">
      <c r="A20" s="11" t="str">
        <f aca="false">IF(Lakások!A15="","",Lakások!A15)</f>
        <v/>
      </c>
      <c r="B20" s="12" t="str">
        <f aca="false">IF($A20="","",SUMIFS(Befizetések!$F$2:$F$501,Befizetések!$B$2:$B$501,$A20,Befizetések!$C$2:$C$501,"&gt;="&amp;DATE(Beállítások!$B$6,1,1),Befizetések!$C$2:$C$501,"&lt;"&amp;DATE(Beállítások!$B$6,2,1)))</f>
        <v/>
      </c>
      <c r="C20" s="12" t="str">
        <f aca="false">IF($A20="","",SUMIFS(Befizetések!$F$2:$F$501,Befizetések!$B$2:$B$501,$A20,Befizetések!$C$2:$C$501,"&gt;="&amp;DATE(Beállítások!$B$6,2,1),Befizetések!$C$2:$C$501,"&lt;"&amp;DATE(Beállítások!$B$6,3,1)))</f>
        <v/>
      </c>
      <c r="D20" s="12" t="str">
        <f aca="false">IF($A20="","",SUMIFS(Befizetések!$F$2:$F$501,Befizetések!$B$2:$B$501,$A20,Befizetések!$C$2:$C$501,"&gt;="&amp;DATE(Beállítások!$B$6,3,1),Befizetések!$C$2:$C$501,"&lt;"&amp;DATE(Beállítások!$B$6,4,1)))</f>
        <v/>
      </c>
      <c r="E20" s="12" t="str">
        <f aca="false">IF($A20="","",SUMIFS(Befizetések!$F$2:$F$501,Befizetések!$B$2:$B$501,$A20,Befizetések!$C$2:$C$501,"&gt;="&amp;DATE(Beállítások!$B$6,4,1),Befizetések!$C$2:$C$501,"&lt;"&amp;DATE(Beállítások!$B$6,5,1)))</f>
        <v/>
      </c>
      <c r="F20" s="12" t="str">
        <f aca="false">IF($A20="","",SUMIFS(Befizetések!$F$2:$F$501,Befizetések!$B$2:$B$501,$A20,Befizetések!$C$2:$C$501,"&gt;="&amp;DATE(Beállítások!$B$6,5,1),Befizetések!$C$2:$C$501,"&lt;"&amp;DATE(Beállítások!$B$6,6,1)))</f>
        <v/>
      </c>
      <c r="G20" s="12" t="str">
        <f aca="false">IF($A20="","",SUMIFS(Befizetések!$F$2:$F$501,Befizetések!$B$2:$B$501,$A20,Befizetések!$C$2:$C$501,"&gt;="&amp;DATE(Beállítások!$B$6,6,1),Befizetések!$C$2:$C$501,"&lt;"&amp;DATE(Beállítások!$B$6,7,1)))</f>
        <v/>
      </c>
      <c r="H20" s="12" t="str">
        <f aca="false">IF($A20="","",SUMIFS(Befizetések!$F$2:$F$501,Befizetések!$B$2:$B$501,$A20,Befizetések!$C$2:$C$501,"&gt;="&amp;DATE(Beállítások!$B$6,7,1),Befizetések!$C$2:$C$501,"&lt;"&amp;DATE(Beállítások!$B$6,8,1)))</f>
        <v/>
      </c>
      <c r="I20" s="12" t="str">
        <f aca="false">IF($A20="","",SUMIFS(Befizetések!$F$2:$F$501,Befizetések!$B$2:$B$501,$A20,Befizetések!$C$2:$C$501,"&gt;="&amp;DATE(Beállítások!$B$6,8,1),Befizetések!$C$2:$C$501,"&lt;"&amp;DATE(Beállítások!$B$6,9,1)))</f>
        <v/>
      </c>
      <c r="J20" s="12" t="str">
        <f aca="false">IF($A20="","",SUMIFS(Befizetések!$F$2:$F$501,Befizetések!$B$2:$B$501,$A20,Befizetések!$C$2:$C$501,"&gt;="&amp;DATE(Beállítások!$B$6,9,1),Befizetések!$C$2:$C$501,"&lt;"&amp;DATE(Beállítások!$B$6,10,1)))</f>
        <v/>
      </c>
      <c r="K20" s="12" t="str">
        <f aca="false">IF($A20="","",SUMIFS(Befizetések!$F$2:$F$501,Befizetések!$B$2:$B$501,$A20,Befizetések!$C$2:$C$501,"&gt;="&amp;DATE(Beállítások!$B$6,10,1),Befizetések!$C$2:$C$501,"&lt;"&amp;DATE(Beállítások!$B$6,11,1)))</f>
        <v/>
      </c>
      <c r="L20" s="12" t="str">
        <f aca="false">IF($A20="","",SUMIFS(Befizetések!$F$2:$F$501,Befizetések!$B$2:$B$501,$A20,Befizetések!$C$2:$C$501,"&gt;="&amp;DATE(Beállítások!$B$6,11,1),Befizetések!$C$2:$C$501,"&lt;"&amp;DATE(Beállítások!$B$6,12,1)))</f>
        <v/>
      </c>
      <c r="M20" s="12" t="str">
        <f aca="false">IF($A20="","",SUMIFS(Befizetések!$F$2:$F$501,Befizetések!$B$2:$B$501,$A20,Befizetések!$C$2:$C$501,"&gt;="&amp;DATE(Beállítások!$B$6,12,1),Befizetések!$C$2:$C$501,"&lt;"&amp;DATE(Beállítások!$B$6,13,1)))</f>
        <v/>
      </c>
      <c r="O20" s="12" t="str">
        <f aca="false">IF($A20="","",SUM(B20:M20))</f>
        <v/>
      </c>
      <c r="P20" s="12" t="str">
        <f aca="false">IF($A20="","",SUMIFS(Befizetések!$E$2:$E$501,Befizetések!$B$2:$B$501,$A20,Befizetések!$C$2:$C$501,"&gt;="&amp;DATE(Beállítások!$B$6,1,1),Befizetések!$C$2:$C$501,"&lt;"&amp;DATE(Beállítások!$B$6+1,1,1)))</f>
        <v/>
      </c>
      <c r="Q20" s="12" t="str">
        <f aca="false">IF($A20="","",MAX(0,P20-O20))</f>
        <v/>
      </c>
    </row>
    <row r="21" customFormat="false" ht="15" hidden="false" customHeight="false" outlineLevel="0" collapsed="false">
      <c r="A21" s="11" t="str">
        <f aca="false">IF(Lakások!A16="","",Lakások!A16)</f>
        <v/>
      </c>
      <c r="B21" s="12" t="str">
        <f aca="false">IF($A21="","",SUMIFS(Befizetések!$F$2:$F$501,Befizetések!$B$2:$B$501,$A21,Befizetések!$C$2:$C$501,"&gt;="&amp;DATE(Beállítások!$B$6,1,1),Befizetések!$C$2:$C$501,"&lt;"&amp;DATE(Beállítások!$B$6,2,1)))</f>
        <v/>
      </c>
      <c r="C21" s="12" t="str">
        <f aca="false">IF($A21="","",SUMIFS(Befizetések!$F$2:$F$501,Befizetések!$B$2:$B$501,$A21,Befizetések!$C$2:$C$501,"&gt;="&amp;DATE(Beállítások!$B$6,2,1),Befizetések!$C$2:$C$501,"&lt;"&amp;DATE(Beállítások!$B$6,3,1)))</f>
        <v/>
      </c>
      <c r="D21" s="12" t="str">
        <f aca="false">IF($A21="","",SUMIFS(Befizetések!$F$2:$F$501,Befizetések!$B$2:$B$501,$A21,Befizetések!$C$2:$C$501,"&gt;="&amp;DATE(Beállítások!$B$6,3,1),Befizetések!$C$2:$C$501,"&lt;"&amp;DATE(Beállítások!$B$6,4,1)))</f>
        <v/>
      </c>
      <c r="E21" s="12" t="str">
        <f aca="false">IF($A21="","",SUMIFS(Befizetések!$F$2:$F$501,Befizetések!$B$2:$B$501,$A21,Befizetések!$C$2:$C$501,"&gt;="&amp;DATE(Beállítások!$B$6,4,1),Befizetések!$C$2:$C$501,"&lt;"&amp;DATE(Beállítások!$B$6,5,1)))</f>
        <v/>
      </c>
      <c r="F21" s="12" t="str">
        <f aca="false">IF($A21="","",SUMIFS(Befizetések!$F$2:$F$501,Befizetések!$B$2:$B$501,$A21,Befizetések!$C$2:$C$501,"&gt;="&amp;DATE(Beállítások!$B$6,5,1),Befizetések!$C$2:$C$501,"&lt;"&amp;DATE(Beállítások!$B$6,6,1)))</f>
        <v/>
      </c>
      <c r="G21" s="12" t="str">
        <f aca="false">IF($A21="","",SUMIFS(Befizetések!$F$2:$F$501,Befizetések!$B$2:$B$501,$A21,Befizetések!$C$2:$C$501,"&gt;="&amp;DATE(Beállítások!$B$6,6,1),Befizetések!$C$2:$C$501,"&lt;"&amp;DATE(Beállítások!$B$6,7,1)))</f>
        <v/>
      </c>
      <c r="H21" s="12" t="str">
        <f aca="false">IF($A21="","",SUMIFS(Befizetések!$F$2:$F$501,Befizetések!$B$2:$B$501,$A21,Befizetések!$C$2:$C$501,"&gt;="&amp;DATE(Beállítások!$B$6,7,1),Befizetések!$C$2:$C$501,"&lt;"&amp;DATE(Beállítások!$B$6,8,1)))</f>
        <v/>
      </c>
      <c r="I21" s="12" t="str">
        <f aca="false">IF($A21="","",SUMIFS(Befizetések!$F$2:$F$501,Befizetések!$B$2:$B$501,$A21,Befizetések!$C$2:$C$501,"&gt;="&amp;DATE(Beállítások!$B$6,8,1),Befizetések!$C$2:$C$501,"&lt;"&amp;DATE(Beállítások!$B$6,9,1)))</f>
        <v/>
      </c>
      <c r="J21" s="12" t="str">
        <f aca="false">IF($A21="","",SUMIFS(Befizetések!$F$2:$F$501,Befizetések!$B$2:$B$501,$A21,Befizetések!$C$2:$C$501,"&gt;="&amp;DATE(Beállítások!$B$6,9,1),Befizetések!$C$2:$C$501,"&lt;"&amp;DATE(Beállítások!$B$6,10,1)))</f>
        <v/>
      </c>
      <c r="K21" s="12" t="str">
        <f aca="false">IF($A21="","",SUMIFS(Befizetések!$F$2:$F$501,Befizetések!$B$2:$B$501,$A21,Befizetések!$C$2:$C$501,"&gt;="&amp;DATE(Beállítások!$B$6,10,1),Befizetések!$C$2:$C$501,"&lt;"&amp;DATE(Beállítások!$B$6,11,1)))</f>
        <v/>
      </c>
      <c r="L21" s="12" t="str">
        <f aca="false">IF($A21="","",SUMIFS(Befizetések!$F$2:$F$501,Befizetések!$B$2:$B$501,$A21,Befizetések!$C$2:$C$501,"&gt;="&amp;DATE(Beállítások!$B$6,11,1),Befizetések!$C$2:$C$501,"&lt;"&amp;DATE(Beállítások!$B$6,12,1)))</f>
        <v/>
      </c>
      <c r="M21" s="12" t="str">
        <f aca="false">IF($A21="","",SUMIFS(Befizetések!$F$2:$F$501,Befizetések!$B$2:$B$501,$A21,Befizetések!$C$2:$C$501,"&gt;="&amp;DATE(Beállítások!$B$6,12,1),Befizetések!$C$2:$C$501,"&lt;"&amp;DATE(Beállítások!$B$6,13,1)))</f>
        <v/>
      </c>
      <c r="O21" s="12" t="str">
        <f aca="false">IF($A21="","",SUM(B21:M21))</f>
        <v/>
      </c>
      <c r="P21" s="12" t="str">
        <f aca="false">IF($A21="","",SUMIFS(Befizetések!$E$2:$E$501,Befizetések!$B$2:$B$501,$A21,Befizetések!$C$2:$C$501,"&gt;="&amp;DATE(Beállítások!$B$6,1,1),Befizetések!$C$2:$C$501,"&lt;"&amp;DATE(Beállítások!$B$6+1,1,1)))</f>
        <v/>
      </c>
      <c r="Q21" s="12" t="str">
        <f aca="false">IF($A21="","",MAX(0,P21-O21))</f>
        <v/>
      </c>
    </row>
    <row r="22" customFormat="false" ht="15" hidden="false" customHeight="false" outlineLevel="0" collapsed="false">
      <c r="A22" s="11" t="str">
        <f aca="false">IF(Lakások!A17="","",Lakások!A17)</f>
        <v/>
      </c>
      <c r="B22" s="12" t="str">
        <f aca="false">IF($A22="","",SUMIFS(Befizetések!$F$2:$F$501,Befizetések!$B$2:$B$501,$A22,Befizetések!$C$2:$C$501,"&gt;="&amp;DATE(Beállítások!$B$6,1,1),Befizetések!$C$2:$C$501,"&lt;"&amp;DATE(Beállítások!$B$6,2,1)))</f>
        <v/>
      </c>
      <c r="C22" s="12" t="str">
        <f aca="false">IF($A22="","",SUMIFS(Befizetések!$F$2:$F$501,Befizetések!$B$2:$B$501,$A22,Befizetések!$C$2:$C$501,"&gt;="&amp;DATE(Beállítások!$B$6,2,1),Befizetések!$C$2:$C$501,"&lt;"&amp;DATE(Beállítások!$B$6,3,1)))</f>
        <v/>
      </c>
      <c r="D22" s="12" t="str">
        <f aca="false">IF($A22="","",SUMIFS(Befizetések!$F$2:$F$501,Befizetések!$B$2:$B$501,$A22,Befizetések!$C$2:$C$501,"&gt;="&amp;DATE(Beállítások!$B$6,3,1),Befizetések!$C$2:$C$501,"&lt;"&amp;DATE(Beállítások!$B$6,4,1)))</f>
        <v/>
      </c>
      <c r="E22" s="12" t="str">
        <f aca="false">IF($A22="","",SUMIFS(Befizetések!$F$2:$F$501,Befizetések!$B$2:$B$501,$A22,Befizetések!$C$2:$C$501,"&gt;="&amp;DATE(Beállítások!$B$6,4,1),Befizetések!$C$2:$C$501,"&lt;"&amp;DATE(Beállítások!$B$6,5,1)))</f>
        <v/>
      </c>
      <c r="F22" s="12" t="str">
        <f aca="false">IF($A22="","",SUMIFS(Befizetések!$F$2:$F$501,Befizetések!$B$2:$B$501,$A22,Befizetések!$C$2:$C$501,"&gt;="&amp;DATE(Beállítások!$B$6,5,1),Befizetések!$C$2:$C$501,"&lt;"&amp;DATE(Beállítások!$B$6,6,1)))</f>
        <v/>
      </c>
      <c r="G22" s="12" t="str">
        <f aca="false">IF($A22="","",SUMIFS(Befizetések!$F$2:$F$501,Befizetések!$B$2:$B$501,$A22,Befizetések!$C$2:$C$501,"&gt;="&amp;DATE(Beállítások!$B$6,6,1),Befizetések!$C$2:$C$501,"&lt;"&amp;DATE(Beállítások!$B$6,7,1)))</f>
        <v/>
      </c>
      <c r="H22" s="12" t="str">
        <f aca="false">IF($A22="","",SUMIFS(Befizetések!$F$2:$F$501,Befizetések!$B$2:$B$501,$A22,Befizetések!$C$2:$C$501,"&gt;="&amp;DATE(Beállítások!$B$6,7,1),Befizetések!$C$2:$C$501,"&lt;"&amp;DATE(Beállítások!$B$6,8,1)))</f>
        <v/>
      </c>
      <c r="I22" s="12" t="str">
        <f aca="false">IF($A22="","",SUMIFS(Befizetések!$F$2:$F$501,Befizetések!$B$2:$B$501,$A22,Befizetések!$C$2:$C$501,"&gt;="&amp;DATE(Beállítások!$B$6,8,1),Befizetések!$C$2:$C$501,"&lt;"&amp;DATE(Beállítások!$B$6,9,1)))</f>
        <v/>
      </c>
      <c r="J22" s="12" t="str">
        <f aca="false">IF($A22="","",SUMIFS(Befizetések!$F$2:$F$501,Befizetések!$B$2:$B$501,$A22,Befizetések!$C$2:$C$501,"&gt;="&amp;DATE(Beállítások!$B$6,9,1),Befizetések!$C$2:$C$501,"&lt;"&amp;DATE(Beállítások!$B$6,10,1)))</f>
        <v/>
      </c>
      <c r="K22" s="12" t="str">
        <f aca="false">IF($A22="","",SUMIFS(Befizetések!$F$2:$F$501,Befizetések!$B$2:$B$501,$A22,Befizetések!$C$2:$C$501,"&gt;="&amp;DATE(Beállítások!$B$6,10,1),Befizetések!$C$2:$C$501,"&lt;"&amp;DATE(Beállítások!$B$6,11,1)))</f>
        <v/>
      </c>
      <c r="L22" s="12" t="str">
        <f aca="false">IF($A22="","",SUMIFS(Befizetések!$F$2:$F$501,Befizetések!$B$2:$B$501,$A22,Befizetések!$C$2:$C$501,"&gt;="&amp;DATE(Beállítások!$B$6,11,1),Befizetések!$C$2:$C$501,"&lt;"&amp;DATE(Beállítások!$B$6,12,1)))</f>
        <v/>
      </c>
      <c r="M22" s="12" t="str">
        <f aca="false">IF($A22="","",SUMIFS(Befizetések!$F$2:$F$501,Befizetések!$B$2:$B$501,$A22,Befizetések!$C$2:$C$501,"&gt;="&amp;DATE(Beállítások!$B$6,12,1),Befizetések!$C$2:$C$501,"&lt;"&amp;DATE(Beállítások!$B$6,13,1)))</f>
        <v/>
      </c>
      <c r="O22" s="12" t="str">
        <f aca="false">IF($A22="","",SUM(B22:M22))</f>
        <v/>
      </c>
      <c r="P22" s="12" t="str">
        <f aca="false">IF($A22="","",SUMIFS(Befizetések!$E$2:$E$501,Befizetések!$B$2:$B$501,$A22,Befizetések!$C$2:$C$501,"&gt;="&amp;DATE(Beállítások!$B$6,1,1),Befizetések!$C$2:$C$501,"&lt;"&amp;DATE(Beállítások!$B$6+1,1,1)))</f>
        <v/>
      </c>
      <c r="Q22" s="12" t="str">
        <f aca="false">IF($A22="","",MAX(0,P22-O22))</f>
        <v/>
      </c>
    </row>
    <row r="23" customFormat="false" ht="15" hidden="false" customHeight="false" outlineLevel="0" collapsed="false">
      <c r="A23" s="11" t="str">
        <f aca="false">IF(Lakások!A18="","",Lakások!A18)</f>
        <v/>
      </c>
      <c r="B23" s="12" t="str">
        <f aca="false">IF($A23="","",SUMIFS(Befizetések!$F$2:$F$501,Befizetések!$B$2:$B$501,$A23,Befizetések!$C$2:$C$501,"&gt;="&amp;DATE(Beállítások!$B$6,1,1),Befizetések!$C$2:$C$501,"&lt;"&amp;DATE(Beállítások!$B$6,2,1)))</f>
        <v/>
      </c>
      <c r="C23" s="12" t="str">
        <f aca="false">IF($A23="","",SUMIFS(Befizetések!$F$2:$F$501,Befizetések!$B$2:$B$501,$A23,Befizetések!$C$2:$C$501,"&gt;="&amp;DATE(Beállítások!$B$6,2,1),Befizetések!$C$2:$C$501,"&lt;"&amp;DATE(Beállítások!$B$6,3,1)))</f>
        <v/>
      </c>
      <c r="D23" s="12" t="str">
        <f aca="false">IF($A23="","",SUMIFS(Befizetések!$F$2:$F$501,Befizetések!$B$2:$B$501,$A23,Befizetések!$C$2:$C$501,"&gt;="&amp;DATE(Beállítások!$B$6,3,1),Befizetések!$C$2:$C$501,"&lt;"&amp;DATE(Beállítások!$B$6,4,1)))</f>
        <v/>
      </c>
      <c r="E23" s="12" t="str">
        <f aca="false">IF($A23="","",SUMIFS(Befizetések!$F$2:$F$501,Befizetések!$B$2:$B$501,$A23,Befizetések!$C$2:$C$501,"&gt;="&amp;DATE(Beállítások!$B$6,4,1),Befizetések!$C$2:$C$501,"&lt;"&amp;DATE(Beállítások!$B$6,5,1)))</f>
        <v/>
      </c>
      <c r="F23" s="12" t="str">
        <f aca="false">IF($A23="","",SUMIFS(Befizetések!$F$2:$F$501,Befizetések!$B$2:$B$501,$A23,Befizetések!$C$2:$C$501,"&gt;="&amp;DATE(Beállítások!$B$6,5,1),Befizetések!$C$2:$C$501,"&lt;"&amp;DATE(Beállítások!$B$6,6,1)))</f>
        <v/>
      </c>
      <c r="G23" s="12" t="str">
        <f aca="false">IF($A23="","",SUMIFS(Befizetések!$F$2:$F$501,Befizetések!$B$2:$B$501,$A23,Befizetések!$C$2:$C$501,"&gt;="&amp;DATE(Beállítások!$B$6,6,1),Befizetések!$C$2:$C$501,"&lt;"&amp;DATE(Beállítások!$B$6,7,1)))</f>
        <v/>
      </c>
      <c r="H23" s="12" t="str">
        <f aca="false">IF($A23="","",SUMIFS(Befizetések!$F$2:$F$501,Befizetések!$B$2:$B$501,$A23,Befizetések!$C$2:$C$501,"&gt;="&amp;DATE(Beállítások!$B$6,7,1),Befizetések!$C$2:$C$501,"&lt;"&amp;DATE(Beállítások!$B$6,8,1)))</f>
        <v/>
      </c>
      <c r="I23" s="12" t="str">
        <f aca="false">IF($A23="","",SUMIFS(Befizetések!$F$2:$F$501,Befizetések!$B$2:$B$501,$A23,Befizetések!$C$2:$C$501,"&gt;="&amp;DATE(Beállítások!$B$6,8,1),Befizetések!$C$2:$C$501,"&lt;"&amp;DATE(Beállítások!$B$6,9,1)))</f>
        <v/>
      </c>
      <c r="J23" s="12" t="str">
        <f aca="false">IF($A23="","",SUMIFS(Befizetések!$F$2:$F$501,Befizetések!$B$2:$B$501,$A23,Befizetések!$C$2:$C$501,"&gt;="&amp;DATE(Beállítások!$B$6,9,1),Befizetések!$C$2:$C$501,"&lt;"&amp;DATE(Beállítások!$B$6,10,1)))</f>
        <v/>
      </c>
      <c r="K23" s="12" t="str">
        <f aca="false">IF($A23="","",SUMIFS(Befizetések!$F$2:$F$501,Befizetések!$B$2:$B$501,$A23,Befizetések!$C$2:$C$501,"&gt;="&amp;DATE(Beállítások!$B$6,10,1),Befizetések!$C$2:$C$501,"&lt;"&amp;DATE(Beállítások!$B$6,11,1)))</f>
        <v/>
      </c>
      <c r="L23" s="12" t="str">
        <f aca="false">IF($A23="","",SUMIFS(Befizetések!$F$2:$F$501,Befizetések!$B$2:$B$501,$A23,Befizetések!$C$2:$C$501,"&gt;="&amp;DATE(Beállítások!$B$6,11,1),Befizetések!$C$2:$C$501,"&lt;"&amp;DATE(Beállítások!$B$6,12,1)))</f>
        <v/>
      </c>
      <c r="M23" s="12" t="str">
        <f aca="false">IF($A23="","",SUMIFS(Befizetések!$F$2:$F$501,Befizetések!$B$2:$B$501,$A23,Befizetések!$C$2:$C$501,"&gt;="&amp;DATE(Beállítások!$B$6,12,1),Befizetések!$C$2:$C$501,"&lt;"&amp;DATE(Beállítások!$B$6,13,1)))</f>
        <v/>
      </c>
      <c r="O23" s="12" t="str">
        <f aca="false">IF($A23="","",SUM(B23:M23))</f>
        <v/>
      </c>
      <c r="P23" s="12" t="str">
        <f aca="false">IF($A23="","",SUMIFS(Befizetések!$E$2:$E$501,Befizetések!$B$2:$B$501,$A23,Befizetések!$C$2:$C$501,"&gt;="&amp;DATE(Beállítások!$B$6,1,1),Befizetések!$C$2:$C$501,"&lt;"&amp;DATE(Beállítások!$B$6+1,1,1)))</f>
        <v/>
      </c>
      <c r="Q23" s="12" t="str">
        <f aca="false">IF($A23="","",MAX(0,P23-O23))</f>
        <v/>
      </c>
    </row>
    <row r="24" customFormat="false" ht="15" hidden="false" customHeight="false" outlineLevel="0" collapsed="false">
      <c r="A24" s="11" t="str">
        <f aca="false">IF(Lakások!A19="","",Lakások!A19)</f>
        <v/>
      </c>
      <c r="B24" s="12" t="str">
        <f aca="false">IF($A24="","",SUMIFS(Befizetések!$F$2:$F$501,Befizetések!$B$2:$B$501,$A24,Befizetések!$C$2:$C$501,"&gt;="&amp;DATE(Beállítások!$B$6,1,1),Befizetések!$C$2:$C$501,"&lt;"&amp;DATE(Beállítások!$B$6,2,1)))</f>
        <v/>
      </c>
      <c r="C24" s="12" t="str">
        <f aca="false">IF($A24="","",SUMIFS(Befizetések!$F$2:$F$501,Befizetések!$B$2:$B$501,$A24,Befizetések!$C$2:$C$501,"&gt;="&amp;DATE(Beállítások!$B$6,2,1),Befizetések!$C$2:$C$501,"&lt;"&amp;DATE(Beállítások!$B$6,3,1)))</f>
        <v/>
      </c>
      <c r="D24" s="12" t="str">
        <f aca="false">IF($A24="","",SUMIFS(Befizetések!$F$2:$F$501,Befizetések!$B$2:$B$501,$A24,Befizetések!$C$2:$C$501,"&gt;="&amp;DATE(Beállítások!$B$6,3,1),Befizetések!$C$2:$C$501,"&lt;"&amp;DATE(Beállítások!$B$6,4,1)))</f>
        <v/>
      </c>
      <c r="E24" s="12" t="str">
        <f aca="false">IF($A24="","",SUMIFS(Befizetések!$F$2:$F$501,Befizetések!$B$2:$B$501,$A24,Befizetések!$C$2:$C$501,"&gt;="&amp;DATE(Beállítások!$B$6,4,1),Befizetések!$C$2:$C$501,"&lt;"&amp;DATE(Beállítások!$B$6,5,1)))</f>
        <v/>
      </c>
      <c r="F24" s="12" t="str">
        <f aca="false">IF($A24="","",SUMIFS(Befizetések!$F$2:$F$501,Befizetések!$B$2:$B$501,$A24,Befizetések!$C$2:$C$501,"&gt;="&amp;DATE(Beállítások!$B$6,5,1),Befizetések!$C$2:$C$501,"&lt;"&amp;DATE(Beállítások!$B$6,6,1)))</f>
        <v/>
      </c>
      <c r="G24" s="12" t="str">
        <f aca="false">IF($A24="","",SUMIFS(Befizetések!$F$2:$F$501,Befizetések!$B$2:$B$501,$A24,Befizetések!$C$2:$C$501,"&gt;="&amp;DATE(Beállítások!$B$6,6,1),Befizetések!$C$2:$C$501,"&lt;"&amp;DATE(Beállítások!$B$6,7,1)))</f>
        <v/>
      </c>
      <c r="H24" s="12" t="str">
        <f aca="false">IF($A24="","",SUMIFS(Befizetések!$F$2:$F$501,Befizetések!$B$2:$B$501,$A24,Befizetések!$C$2:$C$501,"&gt;="&amp;DATE(Beállítások!$B$6,7,1),Befizetések!$C$2:$C$501,"&lt;"&amp;DATE(Beállítások!$B$6,8,1)))</f>
        <v/>
      </c>
      <c r="I24" s="12" t="str">
        <f aca="false">IF($A24="","",SUMIFS(Befizetések!$F$2:$F$501,Befizetések!$B$2:$B$501,$A24,Befizetések!$C$2:$C$501,"&gt;="&amp;DATE(Beállítások!$B$6,8,1),Befizetések!$C$2:$C$501,"&lt;"&amp;DATE(Beállítások!$B$6,9,1)))</f>
        <v/>
      </c>
      <c r="J24" s="12" t="str">
        <f aca="false">IF($A24="","",SUMIFS(Befizetések!$F$2:$F$501,Befizetések!$B$2:$B$501,$A24,Befizetések!$C$2:$C$501,"&gt;="&amp;DATE(Beállítások!$B$6,9,1),Befizetések!$C$2:$C$501,"&lt;"&amp;DATE(Beállítások!$B$6,10,1)))</f>
        <v/>
      </c>
      <c r="K24" s="12" t="str">
        <f aca="false">IF($A24="","",SUMIFS(Befizetések!$F$2:$F$501,Befizetések!$B$2:$B$501,$A24,Befizetések!$C$2:$C$501,"&gt;="&amp;DATE(Beállítások!$B$6,10,1),Befizetések!$C$2:$C$501,"&lt;"&amp;DATE(Beállítások!$B$6,11,1)))</f>
        <v/>
      </c>
      <c r="L24" s="12" t="str">
        <f aca="false">IF($A24="","",SUMIFS(Befizetések!$F$2:$F$501,Befizetések!$B$2:$B$501,$A24,Befizetések!$C$2:$C$501,"&gt;="&amp;DATE(Beállítások!$B$6,11,1),Befizetések!$C$2:$C$501,"&lt;"&amp;DATE(Beállítások!$B$6,12,1)))</f>
        <v/>
      </c>
      <c r="M24" s="12" t="str">
        <f aca="false">IF($A24="","",SUMIFS(Befizetések!$F$2:$F$501,Befizetések!$B$2:$B$501,$A24,Befizetések!$C$2:$C$501,"&gt;="&amp;DATE(Beállítások!$B$6,12,1),Befizetések!$C$2:$C$501,"&lt;"&amp;DATE(Beállítások!$B$6,13,1)))</f>
        <v/>
      </c>
      <c r="O24" s="12" t="str">
        <f aca="false">IF($A24="","",SUM(B24:M24))</f>
        <v/>
      </c>
      <c r="P24" s="12" t="str">
        <f aca="false">IF($A24="","",SUMIFS(Befizetések!$E$2:$E$501,Befizetések!$B$2:$B$501,$A24,Befizetések!$C$2:$C$501,"&gt;="&amp;DATE(Beállítások!$B$6,1,1),Befizetések!$C$2:$C$501,"&lt;"&amp;DATE(Beállítások!$B$6+1,1,1)))</f>
        <v/>
      </c>
      <c r="Q24" s="12" t="str">
        <f aca="false">IF($A24="","",MAX(0,P24-O24))</f>
        <v/>
      </c>
    </row>
    <row r="25" customFormat="false" ht="15" hidden="false" customHeight="false" outlineLevel="0" collapsed="false">
      <c r="A25" s="11" t="str">
        <f aca="false">IF(Lakások!A20="","",Lakások!A20)</f>
        <v/>
      </c>
      <c r="B25" s="12" t="str">
        <f aca="false">IF($A25="","",SUMIFS(Befizetések!$F$2:$F$501,Befizetések!$B$2:$B$501,$A25,Befizetések!$C$2:$C$501,"&gt;="&amp;DATE(Beállítások!$B$6,1,1),Befizetések!$C$2:$C$501,"&lt;"&amp;DATE(Beállítások!$B$6,2,1)))</f>
        <v/>
      </c>
      <c r="C25" s="12" t="str">
        <f aca="false">IF($A25="","",SUMIFS(Befizetések!$F$2:$F$501,Befizetések!$B$2:$B$501,$A25,Befizetések!$C$2:$C$501,"&gt;="&amp;DATE(Beállítások!$B$6,2,1),Befizetések!$C$2:$C$501,"&lt;"&amp;DATE(Beállítások!$B$6,3,1)))</f>
        <v/>
      </c>
      <c r="D25" s="12" t="str">
        <f aca="false">IF($A25="","",SUMIFS(Befizetések!$F$2:$F$501,Befizetések!$B$2:$B$501,$A25,Befizetések!$C$2:$C$501,"&gt;="&amp;DATE(Beállítások!$B$6,3,1),Befizetések!$C$2:$C$501,"&lt;"&amp;DATE(Beállítások!$B$6,4,1)))</f>
        <v/>
      </c>
      <c r="E25" s="12" t="str">
        <f aca="false">IF($A25="","",SUMIFS(Befizetések!$F$2:$F$501,Befizetések!$B$2:$B$501,$A25,Befizetések!$C$2:$C$501,"&gt;="&amp;DATE(Beállítások!$B$6,4,1),Befizetések!$C$2:$C$501,"&lt;"&amp;DATE(Beállítások!$B$6,5,1)))</f>
        <v/>
      </c>
      <c r="F25" s="12" t="str">
        <f aca="false">IF($A25="","",SUMIFS(Befizetések!$F$2:$F$501,Befizetések!$B$2:$B$501,$A25,Befizetések!$C$2:$C$501,"&gt;="&amp;DATE(Beállítások!$B$6,5,1),Befizetések!$C$2:$C$501,"&lt;"&amp;DATE(Beállítások!$B$6,6,1)))</f>
        <v/>
      </c>
      <c r="G25" s="12" t="str">
        <f aca="false">IF($A25="","",SUMIFS(Befizetések!$F$2:$F$501,Befizetések!$B$2:$B$501,$A25,Befizetések!$C$2:$C$501,"&gt;="&amp;DATE(Beállítások!$B$6,6,1),Befizetések!$C$2:$C$501,"&lt;"&amp;DATE(Beállítások!$B$6,7,1)))</f>
        <v/>
      </c>
      <c r="H25" s="12" t="str">
        <f aca="false">IF($A25="","",SUMIFS(Befizetések!$F$2:$F$501,Befizetések!$B$2:$B$501,$A25,Befizetések!$C$2:$C$501,"&gt;="&amp;DATE(Beállítások!$B$6,7,1),Befizetések!$C$2:$C$501,"&lt;"&amp;DATE(Beállítások!$B$6,8,1)))</f>
        <v/>
      </c>
      <c r="I25" s="12" t="str">
        <f aca="false">IF($A25="","",SUMIFS(Befizetések!$F$2:$F$501,Befizetések!$B$2:$B$501,$A25,Befizetések!$C$2:$C$501,"&gt;="&amp;DATE(Beállítások!$B$6,8,1),Befizetések!$C$2:$C$501,"&lt;"&amp;DATE(Beállítások!$B$6,9,1)))</f>
        <v/>
      </c>
      <c r="J25" s="12" t="str">
        <f aca="false">IF($A25="","",SUMIFS(Befizetések!$F$2:$F$501,Befizetések!$B$2:$B$501,$A25,Befizetések!$C$2:$C$501,"&gt;="&amp;DATE(Beállítások!$B$6,9,1),Befizetések!$C$2:$C$501,"&lt;"&amp;DATE(Beállítások!$B$6,10,1)))</f>
        <v/>
      </c>
      <c r="K25" s="12" t="str">
        <f aca="false">IF($A25="","",SUMIFS(Befizetések!$F$2:$F$501,Befizetések!$B$2:$B$501,$A25,Befizetések!$C$2:$C$501,"&gt;="&amp;DATE(Beállítások!$B$6,10,1),Befizetések!$C$2:$C$501,"&lt;"&amp;DATE(Beállítások!$B$6,11,1)))</f>
        <v/>
      </c>
      <c r="L25" s="12" t="str">
        <f aca="false">IF($A25="","",SUMIFS(Befizetések!$F$2:$F$501,Befizetések!$B$2:$B$501,$A25,Befizetések!$C$2:$C$501,"&gt;="&amp;DATE(Beállítások!$B$6,11,1),Befizetések!$C$2:$C$501,"&lt;"&amp;DATE(Beállítások!$B$6,12,1)))</f>
        <v/>
      </c>
      <c r="M25" s="12" t="str">
        <f aca="false">IF($A25="","",SUMIFS(Befizetések!$F$2:$F$501,Befizetések!$B$2:$B$501,$A25,Befizetések!$C$2:$C$501,"&gt;="&amp;DATE(Beállítások!$B$6,12,1),Befizetések!$C$2:$C$501,"&lt;"&amp;DATE(Beállítások!$B$6,13,1)))</f>
        <v/>
      </c>
      <c r="O25" s="12" t="str">
        <f aca="false">IF($A25="","",SUM(B25:M25))</f>
        <v/>
      </c>
      <c r="P25" s="12" t="str">
        <f aca="false">IF($A25="","",SUMIFS(Befizetések!$E$2:$E$501,Befizetések!$B$2:$B$501,$A25,Befizetések!$C$2:$C$501,"&gt;="&amp;DATE(Beállítások!$B$6,1,1),Befizetések!$C$2:$C$501,"&lt;"&amp;DATE(Beállítások!$B$6+1,1,1)))</f>
        <v/>
      </c>
      <c r="Q25" s="12" t="str">
        <f aca="false">IF($A25="","",MAX(0,P25-O25))</f>
        <v/>
      </c>
    </row>
    <row r="26" customFormat="false" ht="15" hidden="false" customHeight="false" outlineLevel="0" collapsed="false">
      <c r="A26" s="11" t="str">
        <f aca="false">IF(Lakások!A21="","",Lakások!A21)</f>
        <v/>
      </c>
      <c r="B26" s="12" t="str">
        <f aca="false">IF($A26="","",SUMIFS(Befizetések!$F$2:$F$501,Befizetések!$B$2:$B$501,$A26,Befizetések!$C$2:$C$501,"&gt;="&amp;DATE(Beállítások!$B$6,1,1),Befizetések!$C$2:$C$501,"&lt;"&amp;DATE(Beállítások!$B$6,2,1)))</f>
        <v/>
      </c>
      <c r="C26" s="12" t="str">
        <f aca="false">IF($A26="","",SUMIFS(Befizetések!$F$2:$F$501,Befizetések!$B$2:$B$501,$A26,Befizetések!$C$2:$C$501,"&gt;="&amp;DATE(Beállítások!$B$6,2,1),Befizetések!$C$2:$C$501,"&lt;"&amp;DATE(Beállítások!$B$6,3,1)))</f>
        <v/>
      </c>
      <c r="D26" s="12" t="str">
        <f aca="false">IF($A26="","",SUMIFS(Befizetések!$F$2:$F$501,Befizetések!$B$2:$B$501,$A26,Befizetések!$C$2:$C$501,"&gt;="&amp;DATE(Beállítások!$B$6,3,1),Befizetések!$C$2:$C$501,"&lt;"&amp;DATE(Beállítások!$B$6,4,1)))</f>
        <v/>
      </c>
      <c r="E26" s="12" t="str">
        <f aca="false">IF($A26="","",SUMIFS(Befizetések!$F$2:$F$501,Befizetések!$B$2:$B$501,$A26,Befizetések!$C$2:$C$501,"&gt;="&amp;DATE(Beállítások!$B$6,4,1),Befizetések!$C$2:$C$501,"&lt;"&amp;DATE(Beállítások!$B$6,5,1)))</f>
        <v/>
      </c>
      <c r="F26" s="12" t="str">
        <f aca="false">IF($A26="","",SUMIFS(Befizetések!$F$2:$F$501,Befizetések!$B$2:$B$501,$A26,Befizetések!$C$2:$C$501,"&gt;="&amp;DATE(Beállítások!$B$6,5,1),Befizetések!$C$2:$C$501,"&lt;"&amp;DATE(Beállítások!$B$6,6,1)))</f>
        <v/>
      </c>
      <c r="G26" s="12" t="str">
        <f aca="false">IF($A26="","",SUMIFS(Befizetések!$F$2:$F$501,Befizetések!$B$2:$B$501,$A26,Befizetések!$C$2:$C$501,"&gt;="&amp;DATE(Beállítások!$B$6,6,1),Befizetések!$C$2:$C$501,"&lt;"&amp;DATE(Beállítások!$B$6,7,1)))</f>
        <v/>
      </c>
      <c r="H26" s="12" t="str">
        <f aca="false">IF($A26="","",SUMIFS(Befizetések!$F$2:$F$501,Befizetések!$B$2:$B$501,$A26,Befizetések!$C$2:$C$501,"&gt;="&amp;DATE(Beállítások!$B$6,7,1),Befizetések!$C$2:$C$501,"&lt;"&amp;DATE(Beállítások!$B$6,8,1)))</f>
        <v/>
      </c>
      <c r="I26" s="12" t="str">
        <f aca="false">IF($A26="","",SUMIFS(Befizetések!$F$2:$F$501,Befizetések!$B$2:$B$501,$A26,Befizetések!$C$2:$C$501,"&gt;="&amp;DATE(Beállítások!$B$6,8,1),Befizetések!$C$2:$C$501,"&lt;"&amp;DATE(Beállítások!$B$6,9,1)))</f>
        <v/>
      </c>
      <c r="J26" s="12" t="str">
        <f aca="false">IF($A26="","",SUMIFS(Befizetések!$F$2:$F$501,Befizetések!$B$2:$B$501,$A26,Befizetések!$C$2:$C$501,"&gt;="&amp;DATE(Beállítások!$B$6,9,1),Befizetések!$C$2:$C$501,"&lt;"&amp;DATE(Beállítások!$B$6,10,1)))</f>
        <v/>
      </c>
      <c r="K26" s="12" t="str">
        <f aca="false">IF($A26="","",SUMIFS(Befizetések!$F$2:$F$501,Befizetések!$B$2:$B$501,$A26,Befizetések!$C$2:$C$501,"&gt;="&amp;DATE(Beállítások!$B$6,10,1),Befizetések!$C$2:$C$501,"&lt;"&amp;DATE(Beállítások!$B$6,11,1)))</f>
        <v/>
      </c>
      <c r="L26" s="12" t="str">
        <f aca="false">IF($A26="","",SUMIFS(Befizetések!$F$2:$F$501,Befizetések!$B$2:$B$501,$A26,Befizetések!$C$2:$C$501,"&gt;="&amp;DATE(Beállítások!$B$6,11,1),Befizetések!$C$2:$C$501,"&lt;"&amp;DATE(Beállítások!$B$6,12,1)))</f>
        <v/>
      </c>
      <c r="M26" s="12" t="str">
        <f aca="false">IF($A26="","",SUMIFS(Befizetések!$F$2:$F$501,Befizetések!$B$2:$B$501,$A26,Befizetések!$C$2:$C$501,"&gt;="&amp;DATE(Beállítások!$B$6,12,1),Befizetések!$C$2:$C$501,"&lt;"&amp;DATE(Beállítások!$B$6,13,1)))</f>
        <v/>
      </c>
      <c r="O26" s="12" t="str">
        <f aca="false">IF($A26="","",SUM(B26:M26))</f>
        <v/>
      </c>
      <c r="P26" s="12" t="str">
        <f aca="false">IF($A26="","",SUMIFS(Befizetések!$E$2:$E$501,Befizetések!$B$2:$B$501,$A26,Befizetések!$C$2:$C$501,"&gt;="&amp;DATE(Beállítások!$B$6,1,1),Befizetések!$C$2:$C$501,"&lt;"&amp;DATE(Beállítások!$B$6+1,1,1)))</f>
        <v/>
      </c>
      <c r="Q26" s="12" t="str">
        <f aca="false">IF($A26="","",MAX(0,P26-O26))</f>
        <v/>
      </c>
    </row>
    <row r="27" customFormat="false" ht="15" hidden="false" customHeight="false" outlineLevel="0" collapsed="false">
      <c r="A27" s="6" t="s">
        <v>36</v>
      </c>
      <c r="B27" s="13" t="n">
        <f aca="false">SUM(B7:B26)</f>
        <v>0</v>
      </c>
      <c r="C27" s="13" t="n">
        <f aca="false">SUM(C7:C26)</f>
        <v>0</v>
      </c>
      <c r="D27" s="13" t="n">
        <f aca="false">SUM(D7:D26)</f>
        <v>0</v>
      </c>
      <c r="E27" s="13" t="n">
        <f aca="false">SUM(E7:E26)</f>
        <v>0</v>
      </c>
      <c r="F27" s="13" t="n">
        <f aca="false">SUM(F7:F26)</f>
        <v>0</v>
      </c>
      <c r="G27" s="13" t="n">
        <f aca="false">SUM(G7:G26)</f>
        <v>0</v>
      </c>
      <c r="H27" s="13" t="n">
        <f aca="false">SUM(H7:H26)</f>
        <v>0</v>
      </c>
      <c r="I27" s="13" t="n">
        <f aca="false">SUM(I7:I26)</f>
        <v>0</v>
      </c>
      <c r="J27" s="13" t="n">
        <f aca="false">SUM(J7:J26)</f>
        <v>0</v>
      </c>
      <c r="K27" s="13" t="n">
        <f aca="false">SUM(K7:K26)</f>
        <v>0</v>
      </c>
      <c r="L27" s="13" t="n">
        <f aca="false">SUM(L7:L26)</f>
        <v>0</v>
      </c>
      <c r="M27" s="13" t="n">
        <f aca="false">SUM(M7:M26)</f>
        <v>0</v>
      </c>
      <c r="O27" s="13" t="n">
        <f aca="false">SUM(O7:O26)</f>
        <v>0</v>
      </c>
      <c r="P27" s="13" t="n">
        <f aca="false">SUM(P7:P26)</f>
        <v>0</v>
      </c>
      <c r="Q27" s="13" t="n">
        <f aca="false">SUM(Q7:Q26)</f>
        <v>0</v>
      </c>
    </row>
  </sheetData>
  <mergeCells count="8">
    <mergeCell ref="A3:C3"/>
    <mergeCell ref="E3:G3"/>
    <mergeCell ref="I3:K3"/>
    <mergeCell ref="M3:O3"/>
    <mergeCell ref="A4:C4"/>
    <mergeCell ref="E4:G4"/>
    <mergeCell ref="I4:K4"/>
    <mergeCell ref="M4:O4"/>
  </mergeCells>
  <conditionalFormatting sqref="Q7:Q26">
    <cfRule type="expression" priority="2" aboveAverage="0" equalAverage="0" bottom="0" percent="0" rank="0" text="" dxfId="0">
      <formula>AND(ISNUMBER(Q7),Q7&gt;0)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50"/>
  </cols>
  <sheetData>
    <row r="1" customFormat="false" ht="31.5" hidden="false" customHeight="true" outlineLevel="0" collapsed="false">
      <c r="A1" s="14" t="s">
        <v>37</v>
      </c>
      <c r="B1" s="14" t="s">
        <v>38</v>
      </c>
      <c r="C1" s="14" t="s">
        <v>39</v>
      </c>
    </row>
    <row r="2" customFormat="false" ht="15" hidden="false" customHeight="false" outlineLevel="0" collapsed="false">
      <c r="A2" s="11" t="s">
        <v>40</v>
      </c>
      <c r="B2" s="15" t="n">
        <v>36</v>
      </c>
      <c r="C2" s="11" t="s">
        <v>41</v>
      </c>
    </row>
    <row r="3" customFormat="false" ht="15" hidden="false" customHeight="false" outlineLevel="0" collapsed="false">
      <c r="A3" s="11" t="s">
        <v>42</v>
      </c>
      <c r="B3" s="15" t="n">
        <v>700</v>
      </c>
      <c r="C3" s="11" t="s">
        <v>43</v>
      </c>
    </row>
    <row r="4" customFormat="false" ht="15" hidden="false" customHeight="false" outlineLevel="0" collapsed="false">
      <c r="A4" s="11" t="s">
        <v>44</v>
      </c>
      <c r="B4" s="15" t="n">
        <v>110</v>
      </c>
      <c r="C4" s="11" t="s">
        <v>45</v>
      </c>
    </row>
    <row r="5" customFormat="false" ht="15" hidden="false" customHeight="false" outlineLevel="0" collapsed="false">
      <c r="A5" s="11" t="s">
        <v>46</v>
      </c>
      <c r="B5" s="16" t="n">
        <v>60</v>
      </c>
      <c r="C5" s="11" t="s">
        <v>47</v>
      </c>
    </row>
    <row r="6" customFormat="false" ht="15" hidden="false" customHeight="false" outlineLevel="0" collapsed="false">
      <c r="A6" s="11" t="s">
        <v>48</v>
      </c>
      <c r="B6" s="16" t="n">
        <v>2026</v>
      </c>
      <c r="C6" s="11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15"/>
    <col collapsed="false" customWidth="true" hidden="false" outlineLevel="0" max="5" min="5" style="0" width="24"/>
    <col collapsed="false" customWidth="true" hidden="false" outlineLevel="0" max="7" min="6" style="0" width="14"/>
    <col collapsed="false" customWidth="true" hidden="false" outlineLevel="0" max="10" min="8" style="0" width="13"/>
    <col collapsed="false" customWidth="true" hidden="false" outlineLevel="0" max="11" min="11" style="0" width="11"/>
    <col collapsed="false" customWidth="true" hidden="false" outlineLevel="0" max="12" min="12" style="0" width="18"/>
  </cols>
  <sheetData>
    <row r="1" customFormat="false" ht="31.5" hidden="false" customHeight="true" outlineLevel="0" collapsed="false">
      <c r="A1" s="14" t="s">
        <v>50</v>
      </c>
      <c r="B1" s="14" t="s">
        <v>51</v>
      </c>
      <c r="C1" s="14" t="s">
        <v>52</v>
      </c>
      <c r="D1" s="14" t="s">
        <v>53</v>
      </c>
      <c r="E1" s="14" t="s">
        <v>54</v>
      </c>
      <c r="F1" s="14" t="s">
        <v>55</v>
      </c>
      <c r="G1" s="14" t="s">
        <v>56</v>
      </c>
      <c r="H1" s="14" t="s">
        <v>57</v>
      </c>
      <c r="I1" s="14" t="s">
        <v>58</v>
      </c>
      <c r="J1" s="14" t="s">
        <v>59</v>
      </c>
      <c r="K1" s="14" t="s">
        <v>60</v>
      </c>
      <c r="L1" s="14" t="s">
        <v>61</v>
      </c>
    </row>
    <row r="2" customFormat="false" ht="15" hidden="false" customHeight="false" outlineLevel="0" collapsed="false">
      <c r="A2" s="17"/>
      <c r="B2" s="17"/>
      <c r="C2" s="17"/>
      <c r="D2" s="17"/>
      <c r="E2" s="17"/>
      <c r="F2" s="15"/>
      <c r="G2" s="15"/>
      <c r="H2" s="15"/>
      <c r="I2" s="18"/>
      <c r="J2" s="18"/>
      <c r="K2" s="19" t="str">
        <f aca="true">IF(J2="","",J2-TODAY())</f>
        <v/>
      </c>
      <c r="L2" s="11" t="str">
        <f aca="false">IF(A2="","",IF(J2="","Nincs megadva",IF(K2&lt;0,"Lejárt",IF(K2&lt;=Beállítások!$B$5,"Hamarosan lejár","Aktív"))))</f>
        <v/>
      </c>
    </row>
    <row r="3" customFormat="false" ht="15" hidden="false" customHeight="false" outlineLevel="0" collapsed="false">
      <c r="A3" s="17"/>
      <c r="B3" s="17"/>
      <c r="C3" s="17"/>
      <c r="D3" s="17"/>
      <c r="E3" s="17"/>
      <c r="F3" s="15"/>
      <c r="G3" s="15"/>
      <c r="H3" s="15"/>
      <c r="I3" s="18"/>
      <c r="J3" s="18"/>
      <c r="K3" s="19" t="str">
        <f aca="true">IF(J3="","",J3-TODAY())</f>
        <v/>
      </c>
      <c r="L3" s="11" t="str">
        <f aca="false">IF(A3="","",IF(J3="","Nincs megadva",IF(K3&lt;0,"Lejárt",IF(K3&lt;=Beállítások!$B$5,"Hamarosan lejár","Aktív"))))</f>
        <v/>
      </c>
    </row>
    <row r="4" customFormat="false" ht="15" hidden="false" customHeight="false" outlineLevel="0" collapsed="false">
      <c r="A4" s="17"/>
      <c r="B4" s="17"/>
      <c r="C4" s="17"/>
      <c r="D4" s="17"/>
      <c r="E4" s="17"/>
      <c r="F4" s="15"/>
      <c r="G4" s="15"/>
      <c r="H4" s="15"/>
      <c r="I4" s="18"/>
      <c r="J4" s="18"/>
      <c r="K4" s="19" t="str">
        <f aca="true">IF(J4="","",J4-TODAY())</f>
        <v/>
      </c>
      <c r="L4" s="11" t="str">
        <f aca="false">IF(A4="","",IF(J4="","Nincs megadva",IF(K4&lt;0,"Lejárt",IF(K4&lt;=Beállítások!$B$5,"Hamarosan lejár","Aktív"))))</f>
        <v/>
      </c>
    </row>
    <row r="5" customFormat="false" ht="15" hidden="false" customHeight="false" outlineLevel="0" collapsed="false">
      <c r="A5" s="17"/>
      <c r="B5" s="17"/>
      <c r="C5" s="17"/>
      <c r="D5" s="17"/>
      <c r="E5" s="17"/>
      <c r="F5" s="15"/>
      <c r="G5" s="15"/>
      <c r="H5" s="15"/>
      <c r="I5" s="18"/>
      <c r="J5" s="18"/>
      <c r="K5" s="19" t="str">
        <f aca="true">IF(J5="","",J5-TODAY())</f>
        <v/>
      </c>
      <c r="L5" s="11" t="str">
        <f aca="false">IF(A5="","",IF(J5="","Nincs megadva",IF(K5&lt;0,"Lejárt",IF(K5&lt;=Beállítások!$B$5,"Hamarosan lejár","Aktív"))))</f>
        <v/>
      </c>
    </row>
    <row r="6" customFormat="false" ht="15" hidden="false" customHeight="false" outlineLevel="0" collapsed="false">
      <c r="A6" s="17"/>
      <c r="B6" s="17"/>
      <c r="C6" s="17"/>
      <c r="D6" s="17"/>
      <c r="E6" s="17"/>
      <c r="F6" s="15"/>
      <c r="G6" s="15"/>
      <c r="H6" s="15"/>
      <c r="I6" s="18"/>
      <c r="J6" s="18"/>
      <c r="K6" s="19" t="str">
        <f aca="true">IF(J6="","",J6-TODAY())</f>
        <v/>
      </c>
      <c r="L6" s="11" t="str">
        <f aca="false">IF(A6="","",IF(J6="","Nincs megadva",IF(K6&lt;0,"Lejárt",IF(K6&lt;=Beállítások!$B$5,"Hamarosan lejár","Aktív"))))</f>
        <v/>
      </c>
    </row>
    <row r="7" customFormat="false" ht="15" hidden="false" customHeight="false" outlineLevel="0" collapsed="false">
      <c r="A7" s="17"/>
      <c r="B7" s="17"/>
      <c r="C7" s="17"/>
      <c r="D7" s="17"/>
      <c r="E7" s="17"/>
      <c r="F7" s="15"/>
      <c r="G7" s="15"/>
      <c r="H7" s="15"/>
      <c r="I7" s="18"/>
      <c r="J7" s="18"/>
      <c r="K7" s="19" t="str">
        <f aca="true">IF(J7="","",J7-TODAY())</f>
        <v/>
      </c>
      <c r="L7" s="11" t="str">
        <f aca="false">IF(A7="","",IF(J7="","Nincs megadva",IF(K7&lt;0,"Lejárt",IF(K7&lt;=Beállítások!$B$5,"Hamarosan lejár","Aktív"))))</f>
        <v/>
      </c>
    </row>
    <row r="8" customFormat="false" ht="15" hidden="false" customHeight="false" outlineLevel="0" collapsed="false">
      <c r="A8" s="17"/>
      <c r="B8" s="17"/>
      <c r="C8" s="17"/>
      <c r="D8" s="17"/>
      <c r="E8" s="17"/>
      <c r="F8" s="15"/>
      <c r="G8" s="15"/>
      <c r="H8" s="15"/>
      <c r="I8" s="18"/>
      <c r="J8" s="18"/>
      <c r="K8" s="19" t="str">
        <f aca="true">IF(J8="","",J8-TODAY())</f>
        <v/>
      </c>
      <c r="L8" s="11" t="str">
        <f aca="false">IF(A8="","",IF(J8="","Nincs megadva",IF(K8&lt;0,"Lejárt",IF(K8&lt;=Beállítások!$B$5,"Hamarosan lejár","Aktív"))))</f>
        <v/>
      </c>
    </row>
    <row r="9" customFormat="false" ht="15" hidden="false" customHeight="false" outlineLevel="0" collapsed="false">
      <c r="A9" s="17"/>
      <c r="B9" s="17"/>
      <c r="C9" s="17"/>
      <c r="D9" s="17"/>
      <c r="E9" s="17"/>
      <c r="F9" s="15"/>
      <c r="G9" s="15"/>
      <c r="H9" s="15"/>
      <c r="I9" s="18"/>
      <c r="J9" s="18"/>
      <c r="K9" s="19" t="str">
        <f aca="true">IF(J9="","",J9-TODAY())</f>
        <v/>
      </c>
      <c r="L9" s="11" t="str">
        <f aca="false">IF(A9="","",IF(J9="","Nincs megadva",IF(K9&lt;0,"Lejárt",IF(K9&lt;=Beállítások!$B$5,"Hamarosan lejár","Aktív"))))</f>
        <v/>
      </c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5"/>
      <c r="G10" s="15"/>
      <c r="H10" s="15"/>
      <c r="I10" s="18"/>
      <c r="J10" s="18"/>
      <c r="K10" s="19" t="str">
        <f aca="true">IF(J10="","",J10-TODAY())</f>
        <v/>
      </c>
      <c r="L10" s="11" t="str">
        <f aca="false">IF(A10="","",IF(J10="","Nincs megadva",IF(K10&lt;0,"Lejárt",IF(K10&lt;=Beállítások!$B$5,"Hamarosan lejár","Aktív"))))</f>
        <v/>
      </c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5"/>
      <c r="G11" s="15"/>
      <c r="H11" s="15"/>
      <c r="I11" s="18"/>
      <c r="J11" s="18"/>
      <c r="K11" s="19" t="str">
        <f aca="true">IF(J11="","",J11-TODAY())</f>
        <v/>
      </c>
      <c r="L11" s="11" t="str">
        <f aca="false">IF(A11="","",IF(J11="","Nincs megadva",IF(K11&lt;0,"Lejárt",IF(K11&lt;=Beállítások!$B$5,"Hamarosan lejár","Aktív"))))</f>
        <v/>
      </c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5"/>
      <c r="G12" s="15"/>
      <c r="H12" s="15"/>
      <c r="I12" s="18"/>
      <c r="J12" s="18"/>
      <c r="K12" s="19" t="str">
        <f aca="true">IF(J12="","",J12-TODAY())</f>
        <v/>
      </c>
      <c r="L12" s="11" t="str">
        <f aca="false">IF(A12="","",IF(J12="","Nincs megadva",IF(K12&lt;0,"Lejárt",IF(K12&lt;=Beállítások!$B$5,"Hamarosan lejár","Aktív"))))</f>
        <v/>
      </c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5"/>
      <c r="G13" s="15"/>
      <c r="H13" s="15"/>
      <c r="I13" s="18"/>
      <c r="J13" s="18"/>
      <c r="K13" s="19" t="str">
        <f aca="true">IF(J13="","",J13-TODAY())</f>
        <v/>
      </c>
      <c r="L13" s="11" t="str">
        <f aca="false">IF(A13="","",IF(J13="","Nincs megadva",IF(K13&lt;0,"Lejárt",IF(K13&lt;=Beállítások!$B$5,"Hamarosan lejár","Aktív"))))</f>
        <v/>
      </c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5"/>
      <c r="G14" s="15"/>
      <c r="H14" s="15"/>
      <c r="I14" s="18"/>
      <c r="J14" s="18"/>
      <c r="K14" s="19" t="str">
        <f aca="true">IF(J14="","",J14-TODAY())</f>
        <v/>
      </c>
      <c r="L14" s="11" t="str">
        <f aca="false">IF(A14="","",IF(J14="","Nincs megadva",IF(K14&lt;0,"Lejárt",IF(K14&lt;=Beállítások!$B$5,"Hamarosan lejár","Aktív"))))</f>
        <v/>
      </c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5"/>
      <c r="G15" s="15"/>
      <c r="H15" s="15"/>
      <c r="I15" s="18"/>
      <c r="J15" s="18"/>
      <c r="K15" s="19" t="str">
        <f aca="true">IF(J15="","",J15-TODAY())</f>
        <v/>
      </c>
      <c r="L15" s="11" t="str">
        <f aca="false">IF(A15="","",IF(J15="","Nincs megadva",IF(K15&lt;0,"Lejárt",IF(K15&lt;=Beállítások!$B$5,"Hamarosan lejár","Aktív"))))</f>
        <v/>
      </c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5"/>
      <c r="G16" s="15"/>
      <c r="H16" s="15"/>
      <c r="I16" s="18"/>
      <c r="J16" s="18"/>
      <c r="K16" s="19" t="str">
        <f aca="true">IF(J16="","",J16-TODAY())</f>
        <v/>
      </c>
      <c r="L16" s="11" t="str">
        <f aca="false">IF(A16="","",IF(J16="","Nincs megadva",IF(K16&lt;0,"Lejárt",IF(K16&lt;=Beállítások!$B$5,"Hamarosan lejár","Aktív"))))</f>
        <v/>
      </c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5"/>
      <c r="G17" s="15"/>
      <c r="H17" s="15"/>
      <c r="I17" s="18"/>
      <c r="J17" s="18"/>
      <c r="K17" s="19" t="str">
        <f aca="true">IF(J17="","",J17-TODAY())</f>
        <v/>
      </c>
      <c r="L17" s="11" t="str">
        <f aca="false">IF(A17="","",IF(J17="","Nincs megadva",IF(K17&lt;0,"Lejárt",IF(K17&lt;=Beállítások!$B$5,"Hamarosan lejár","Aktív"))))</f>
        <v/>
      </c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5"/>
      <c r="G18" s="15"/>
      <c r="H18" s="15"/>
      <c r="I18" s="18"/>
      <c r="J18" s="18"/>
      <c r="K18" s="19" t="str">
        <f aca="true">IF(J18="","",J18-TODAY())</f>
        <v/>
      </c>
      <c r="L18" s="11" t="str">
        <f aca="false">IF(A18="","",IF(J18="","Nincs megadva",IF(K18&lt;0,"Lejárt",IF(K18&lt;=Beállítások!$B$5,"Hamarosan lejár","Aktív"))))</f>
        <v/>
      </c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5"/>
      <c r="G19" s="15"/>
      <c r="H19" s="15"/>
      <c r="I19" s="18"/>
      <c r="J19" s="18"/>
      <c r="K19" s="19" t="str">
        <f aca="true">IF(J19="","",J19-TODAY())</f>
        <v/>
      </c>
      <c r="L19" s="11" t="str">
        <f aca="false">IF(A19="","",IF(J19="","Nincs megadva",IF(K19&lt;0,"Lejárt",IF(K19&lt;=Beállítások!$B$5,"Hamarosan lejár","Aktív"))))</f>
        <v/>
      </c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5"/>
      <c r="G20" s="15"/>
      <c r="H20" s="15"/>
      <c r="I20" s="18"/>
      <c r="J20" s="18"/>
      <c r="K20" s="19" t="str">
        <f aca="true">IF(J20="","",J20-TODAY())</f>
        <v/>
      </c>
      <c r="L20" s="11" t="str">
        <f aca="false">IF(A20="","",IF(J20="","Nincs megadva",IF(K20&lt;0,"Lejárt",IF(K20&lt;=Beállítások!$B$5,"Hamarosan lejár","Aktív"))))</f>
        <v/>
      </c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5"/>
      <c r="G21" s="15"/>
      <c r="H21" s="15"/>
      <c r="I21" s="18"/>
      <c r="J21" s="18"/>
      <c r="K21" s="19" t="str">
        <f aca="true">IF(J21="","",J21-TODAY())</f>
        <v/>
      </c>
      <c r="L21" s="11" t="str">
        <f aca="false">IF(A21="","",IF(J21="","Nincs megadva",IF(K21&lt;0,"Lejárt",IF(K21&lt;=Beállítások!$B$5,"Hamarosan lejár","Aktív"))))</f>
        <v/>
      </c>
    </row>
  </sheetData>
  <conditionalFormatting sqref="L2:L21">
    <cfRule type="expression" priority="2" aboveAverage="0" equalAverage="0" bottom="0" percent="0" rank="0" text="" dxfId="0">
      <formula>$L2="Lejárt"</formula>
    </cfRule>
    <cfRule type="expression" priority="3" aboveAverage="0" equalAverage="0" bottom="0" percent="0" rank="0" text="" dxfId="1">
      <formula>$L2="Hamarosan lejár"</formula>
    </cfRule>
    <cfRule type="expression" priority="4" aboveAverage="0" equalAverage="0" bottom="0" percent="0" rank="0" text="" dxfId="2">
      <formula>$L2="Aktív"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4" min="2" style="0" width="16"/>
    <col collapsed="false" customWidth="true" hidden="false" outlineLevel="0" max="6" min="5" style="0" width="15"/>
    <col collapsed="false" customWidth="true" hidden="false" outlineLevel="0" max="7" min="7" style="0" width="13"/>
    <col collapsed="false" customWidth="true" hidden="false" outlineLevel="0" max="8" min="8" style="0" width="32"/>
  </cols>
  <sheetData>
    <row r="1" customFormat="false" ht="31.5" hidden="false" customHeight="true" outlineLevel="0" collapsed="false">
      <c r="A1" s="14" t="s">
        <v>62</v>
      </c>
      <c r="B1" s="14" t="s">
        <v>20</v>
      </c>
      <c r="C1" s="14" t="s">
        <v>63</v>
      </c>
      <c r="D1" s="14" t="s">
        <v>64</v>
      </c>
      <c r="E1" s="14" t="s">
        <v>65</v>
      </c>
      <c r="F1" s="14" t="s">
        <v>66</v>
      </c>
      <c r="G1" s="14" t="s">
        <v>67</v>
      </c>
      <c r="H1" s="14" t="s">
        <v>39</v>
      </c>
    </row>
    <row r="2" customFormat="false" ht="15" hidden="false" customHeight="false" outlineLevel="0" collapsed="false">
      <c r="A2" s="18"/>
      <c r="B2" s="17"/>
      <c r="C2" s="20"/>
      <c r="D2" s="17"/>
      <c r="E2" s="15"/>
      <c r="F2" s="15"/>
      <c r="G2" s="12" t="str">
        <f aca="false">IF(AND(E2="",F2=""),"",F2-E2)</f>
        <v/>
      </c>
      <c r="H2" s="17"/>
    </row>
    <row r="3" customFormat="false" ht="15" hidden="false" customHeight="false" outlineLevel="0" collapsed="false">
      <c r="A3" s="18"/>
      <c r="B3" s="17"/>
      <c r="C3" s="20"/>
      <c r="D3" s="17"/>
      <c r="E3" s="15"/>
      <c r="F3" s="15"/>
      <c r="G3" s="12" t="str">
        <f aca="false">IF(AND(E3="",F3=""),"",F3-E3)</f>
        <v/>
      </c>
      <c r="H3" s="17"/>
    </row>
    <row r="4" customFormat="false" ht="15" hidden="false" customHeight="false" outlineLevel="0" collapsed="false">
      <c r="A4" s="18"/>
      <c r="B4" s="17"/>
      <c r="C4" s="20"/>
      <c r="D4" s="17"/>
      <c r="E4" s="15"/>
      <c r="F4" s="15"/>
      <c r="G4" s="12" t="str">
        <f aca="false">IF(AND(E4="",F4=""),"",F4-E4)</f>
        <v/>
      </c>
      <c r="H4" s="17"/>
    </row>
    <row r="5" customFormat="false" ht="15" hidden="false" customHeight="false" outlineLevel="0" collapsed="false">
      <c r="A5" s="18"/>
      <c r="B5" s="17"/>
      <c r="C5" s="20"/>
      <c r="D5" s="17"/>
      <c r="E5" s="15"/>
      <c r="F5" s="15"/>
      <c r="G5" s="12" t="str">
        <f aca="false">IF(AND(E5="",F5=""),"",F5-E5)</f>
        <v/>
      </c>
      <c r="H5" s="17"/>
    </row>
    <row r="6" customFormat="false" ht="15" hidden="false" customHeight="false" outlineLevel="0" collapsed="false">
      <c r="A6" s="18"/>
      <c r="B6" s="17"/>
      <c r="C6" s="20"/>
      <c r="D6" s="17"/>
      <c r="E6" s="15"/>
      <c r="F6" s="15"/>
      <c r="G6" s="12" t="str">
        <f aca="false">IF(AND(E6="",F6=""),"",F6-E6)</f>
        <v/>
      </c>
      <c r="H6" s="17"/>
    </row>
    <row r="7" customFormat="false" ht="15" hidden="false" customHeight="false" outlineLevel="0" collapsed="false">
      <c r="A7" s="18"/>
      <c r="B7" s="17"/>
      <c r="C7" s="20"/>
      <c r="D7" s="17"/>
      <c r="E7" s="15"/>
      <c r="F7" s="15"/>
      <c r="G7" s="12" t="str">
        <f aca="false">IF(AND(E7="",F7=""),"",F7-E7)</f>
        <v/>
      </c>
      <c r="H7" s="17"/>
    </row>
    <row r="8" customFormat="false" ht="15" hidden="false" customHeight="false" outlineLevel="0" collapsed="false">
      <c r="A8" s="18"/>
      <c r="B8" s="17"/>
      <c r="C8" s="20"/>
      <c r="D8" s="17"/>
      <c r="E8" s="15"/>
      <c r="F8" s="15"/>
      <c r="G8" s="12" t="str">
        <f aca="false">IF(AND(E8="",F8=""),"",F8-E8)</f>
        <v/>
      </c>
      <c r="H8" s="17"/>
    </row>
    <row r="9" customFormat="false" ht="15" hidden="false" customHeight="false" outlineLevel="0" collapsed="false">
      <c r="A9" s="18"/>
      <c r="B9" s="17"/>
      <c r="C9" s="20"/>
      <c r="D9" s="17"/>
      <c r="E9" s="15"/>
      <c r="F9" s="15"/>
      <c r="G9" s="12" t="str">
        <f aca="false">IF(AND(E9="",F9=""),"",F9-E9)</f>
        <v/>
      </c>
      <c r="H9" s="17"/>
    </row>
    <row r="10" customFormat="false" ht="15" hidden="false" customHeight="false" outlineLevel="0" collapsed="false">
      <c r="A10" s="18"/>
      <c r="B10" s="17"/>
      <c r="C10" s="20"/>
      <c r="D10" s="17"/>
      <c r="E10" s="15"/>
      <c r="F10" s="15"/>
      <c r="G10" s="12" t="str">
        <f aca="false">IF(AND(E10="",F10=""),"",F10-E10)</f>
        <v/>
      </c>
      <c r="H10" s="17"/>
    </row>
    <row r="11" customFormat="false" ht="15" hidden="false" customHeight="false" outlineLevel="0" collapsed="false">
      <c r="A11" s="18"/>
      <c r="B11" s="17"/>
      <c r="C11" s="20"/>
      <c r="D11" s="17"/>
      <c r="E11" s="15"/>
      <c r="F11" s="15"/>
      <c r="G11" s="12" t="str">
        <f aca="false">IF(AND(E11="",F11=""),"",F11-E11)</f>
        <v/>
      </c>
      <c r="H11" s="17"/>
    </row>
    <row r="12" customFormat="false" ht="15" hidden="false" customHeight="false" outlineLevel="0" collapsed="false">
      <c r="A12" s="18"/>
      <c r="B12" s="17"/>
      <c r="C12" s="20"/>
      <c r="D12" s="17"/>
      <c r="E12" s="15"/>
      <c r="F12" s="15"/>
      <c r="G12" s="12" t="str">
        <f aca="false">IF(AND(E12="",F12=""),"",F12-E12)</f>
        <v/>
      </c>
      <c r="H12" s="17"/>
    </row>
    <row r="13" customFormat="false" ht="15" hidden="false" customHeight="false" outlineLevel="0" collapsed="false">
      <c r="A13" s="18"/>
      <c r="B13" s="17"/>
      <c r="C13" s="20"/>
      <c r="D13" s="17"/>
      <c r="E13" s="15"/>
      <c r="F13" s="15"/>
      <c r="G13" s="12" t="str">
        <f aca="false">IF(AND(E13="",F13=""),"",F13-E13)</f>
        <v/>
      </c>
      <c r="H13" s="17"/>
    </row>
    <row r="14" customFormat="false" ht="15" hidden="false" customHeight="false" outlineLevel="0" collapsed="false">
      <c r="A14" s="18"/>
      <c r="B14" s="17"/>
      <c r="C14" s="20"/>
      <c r="D14" s="17"/>
      <c r="E14" s="15"/>
      <c r="F14" s="15"/>
      <c r="G14" s="12" t="str">
        <f aca="false">IF(AND(E14="",F14=""),"",F14-E14)</f>
        <v/>
      </c>
      <c r="H14" s="17"/>
    </row>
    <row r="15" customFormat="false" ht="15" hidden="false" customHeight="false" outlineLevel="0" collapsed="false">
      <c r="A15" s="18"/>
      <c r="B15" s="17"/>
      <c r="C15" s="20"/>
      <c r="D15" s="17"/>
      <c r="E15" s="15"/>
      <c r="F15" s="15"/>
      <c r="G15" s="12" t="str">
        <f aca="false">IF(AND(E15="",F15=""),"",F15-E15)</f>
        <v/>
      </c>
      <c r="H15" s="17"/>
    </row>
    <row r="16" customFormat="false" ht="15" hidden="false" customHeight="false" outlineLevel="0" collapsed="false">
      <c r="A16" s="18"/>
      <c r="B16" s="17"/>
      <c r="C16" s="20"/>
      <c r="D16" s="17"/>
      <c r="E16" s="15"/>
      <c r="F16" s="15"/>
      <c r="G16" s="12" t="str">
        <f aca="false">IF(AND(E16="",F16=""),"",F16-E16)</f>
        <v/>
      </c>
      <c r="H16" s="17"/>
    </row>
    <row r="17" customFormat="false" ht="15" hidden="false" customHeight="false" outlineLevel="0" collapsed="false">
      <c r="A17" s="18"/>
      <c r="B17" s="17"/>
      <c r="C17" s="20"/>
      <c r="D17" s="17"/>
      <c r="E17" s="15"/>
      <c r="F17" s="15"/>
      <c r="G17" s="12" t="str">
        <f aca="false">IF(AND(E17="",F17=""),"",F17-E17)</f>
        <v/>
      </c>
      <c r="H17" s="17"/>
    </row>
    <row r="18" customFormat="false" ht="15" hidden="false" customHeight="false" outlineLevel="0" collapsed="false">
      <c r="A18" s="18"/>
      <c r="B18" s="17"/>
      <c r="C18" s="20"/>
      <c r="D18" s="17"/>
      <c r="E18" s="15"/>
      <c r="F18" s="15"/>
      <c r="G18" s="12" t="str">
        <f aca="false">IF(AND(E18="",F18=""),"",F18-E18)</f>
        <v/>
      </c>
      <c r="H18" s="17"/>
    </row>
    <row r="19" customFormat="false" ht="15" hidden="false" customHeight="false" outlineLevel="0" collapsed="false">
      <c r="A19" s="18"/>
      <c r="B19" s="17"/>
      <c r="C19" s="20"/>
      <c r="D19" s="17"/>
      <c r="E19" s="15"/>
      <c r="F19" s="15"/>
      <c r="G19" s="12" t="str">
        <f aca="false">IF(AND(E19="",F19=""),"",F19-E19)</f>
        <v/>
      </c>
      <c r="H19" s="17"/>
    </row>
    <row r="20" customFormat="false" ht="15" hidden="false" customHeight="false" outlineLevel="0" collapsed="false">
      <c r="A20" s="18"/>
      <c r="B20" s="17"/>
      <c r="C20" s="20"/>
      <c r="D20" s="17"/>
      <c r="E20" s="15"/>
      <c r="F20" s="15"/>
      <c r="G20" s="12" t="str">
        <f aca="false">IF(AND(E20="",F20=""),"",F20-E20)</f>
        <v/>
      </c>
      <c r="H20" s="17"/>
    </row>
    <row r="21" customFormat="false" ht="15" hidden="false" customHeight="false" outlineLevel="0" collapsed="false">
      <c r="A21" s="18"/>
      <c r="B21" s="17"/>
      <c r="C21" s="20"/>
      <c r="D21" s="17"/>
      <c r="E21" s="15"/>
      <c r="F21" s="15"/>
      <c r="G21" s="12" t="str">
        <f aca="false">IF(AND(E21="",F21=""),"",F21-E21)</f>
        <v/>
      </c>
      <c r="H21" s="17"/>
    </row>
    <row r="22" customFormat="false" ht="15" hidden="false" customHeight="false" outlineLevel="0" collapsed="false">
      <c r="A22" s="18"/>
      <c r="B22" s="17"/>
      <c r="C22" s="20"/>
      <c r="D22" s="17"/>
      <c r="E22" s="15"/>
      <c r="F22" s="15"/>
      <c r="G22" s="12" t="str">
        <f aca="false">IF(AND(E22="",F22=""),"",F22-E22)</f>
        <v/>
      </c>
      <c r="H22" s="17"/>
    </row>
    <row r="23" customFormat="false" ht="15" hidden="false" customHeight="false" outlineLevel="0" collapsed="false">
      <c r="A23" s="18"/>
      <c r="B23" s="17"/>
      <c r="C23" s="20"/>
      <c r="D23" s="17"/>
      <c r="E23" s="15"/>
      <c r="F23" s="15"/>
      <c r="G23" s="12" t="str">
        <f aca="false">IF(AND(E23="",F23=""),"",F23-E23)</f>
        <v/>
      </c>
      <c r="H23" s="17"/>
    </row>
    <row r="24" customFormat="false" ht="15" hidden="false" customHeight="false" outlineLevel="0" collapsed="false">
      <c r="A24" s="18"/>
      <c r="B24" s="17"/>
      <c r="C24" s="20"/>
      <c r="D24" s="17"/>
      <c r="E24" s="15"/>
      <c r="F24" s="15"/>
      <c r="G24" s="12" t="str">
        <f aca="false">IF(AND(E24="",F24=""),"",F24-E24)</f>
        <v/>
      </c>
      <c r="H24" s="17"/>
    </row>
    <row r="25" customFormat="false" ht="15" hidden="false" customHeight="false" outlineLevel="0" collapsed="false">
      <c r="A25" s="18"/>
      <c r="B25" s="17"/>
      <c r="C25" s="20"/>
      <c r="D25" s="17"/>
      <c r="E25" s="15"/>
      <c r="F25" s="15"/>
      <c r="G25" s="12" t="str">
        <f aca="false">IF(AND(E25="",F25=""),"",F25-E25)</f>
        <v/>
      </c>
      <c r="H25" s="17"/>
    </row>
    <row r="26" customFormat="false" ht="15" hidden="false" customHeight="false" outlineLevel="0" collapsed="false">
      <c r="A26" s="18"/>
      <c r="B26" s="17"/>
      <c r="C26" s="20"/>
      <c r="D26" s="17"/>
      <c r="E26" s="15"/>
      <c r="F26" s="15"/>
      <c r="G26" s="12" t="str">
        <f aca="false">IF(AND(E26="",F26=""),"",F26-E26)</f>
        <v/>
      </c>
      <c r="H26" s="17"/>
    </row>
    <row r="27" customFormat="false" ht="15" hidden="false" customHeight="false" outlineLevel="0" collapsed="false">
      <c r="A27" s="18"/>
      <c r="B27" s="17"/>
      <c r="C27" s="20"/>
      <c r="D27" s="17"/>
      <c r="E27" s="15"/>
      <c r="F27" s="15"/>
      <c r="G27" s="12" t="str">
        <f aca="false">IF(AND(E27="",F27=""),"",F27-E27)</f>
        <v/>
      </c>
      <c r="H27" s="17"/>
    </row>
    <row r="28" customFormat="false" ht="15" hidden="false" customHeight="false" outlineLevel="0" collapsed="false">
      <c r="A28" s="18"/>
      <c r="B28" s="17"/>
      <c r="C28" s="20"/>
      <c r="D28" s="17"/>
      <c r="E28" s="15"/>
      <c r="F28" s="15"/>
      <c r="G28" s="12" t="str">
        <f aca="false">IF(AND(E28="",F28=""),"",F28-E28)</f>
        <v/>
      </c>
      <c r="H28" s="17"/>
    </row>
    <row r="29" customFormat="false" ht="15" hidden="false" customHeight="false" outlineLevel="0" collapsed="false">
      <c r="A29" s="18"/>
      <c r="B29" s="17"/>
      <c r="C29" s="20"/>
      <c r="D29" s="17"/>
      <c r="E29" s="15"/>
      <c r="F29" s="15"/>
      <c r="G29" s="12" t="str">
        <f aca="false">IF(AND(E29="",F29=""),"",F29-E29)</f>
        <v/>
      </c>
      <c r="H29" s="17"/>
    </row>
    <row r="30" customFormat="false" ht="15" hidden="false" customHeight="false" outlineLevel="0" collapsed="false">
      <c r="A30" s="18"/>
      <c r="B30" s="17"/>
      <c r="C30" s="20"/>
      <c r="D30" s="17"/>
      <c r="E30" s="15"/>
      <c r="F30" s="15"/>
      <c r="G30" s="12" t="str">
        <f aca="false">IF(AND(E30="",F30=""),"",F30-E30)</f>
        <v/>
      </c>
      <c r="H30" s="17"/>
    </row>
    <row r="31" customFormat="false" ht="15" hidden="false" customHeight="false" outlineLevel="0" collapsed="false">
      <c r="A31" s="18"/>
      <c r="B31" s="17"/>
      <c r="C31" s="20"/>
      <c r="D31" s="17"/>
      <c r="E31" s="15"/>
      <c r="F31" s="15"/>
      <c r="G31" s="12" t="str">
        <f aca="false">IF(AND(E31="",F31=""),"",F31-E31)</f>
        <v/>
      </c>
      <c r="H31" s="17"/>
    </row>
    <row r="32" customFormat="false" ht="15" hidden="false" customHeight="false" outlineLevel="0" collapsed="false">
      <c r="A32" s="18"/>
      <c r="B32" s="17"/>
      <c r="C32" s="20"/>
      <c r="D32" s="17"/>
      <c r="E32" s="15"/>
      <c r="F32" s="15"/>
      <c r="G32" s="12" t="str">
        <f aca="false">IF(AND(E32="",F32=""),"",F32-E32)</f>
        <v/>
      </c>
      <c r="H32" s="17"/>
    </row>
    <row r="33" customFormat="false" ht="15" hidden="false" customHeight="false" outlineLevel="0" collapsed="false">
      <c r="A33" s="18"/>
      <c r="B33" s="17"/>
      <c r="C33" s="20"/>
      <c r="D33" s="17"/>
      <c r="E33" s="15"/>
      <c r="F33" s="15"/>
      <c r="G33" s="12" t="str">
        <f aca="false">IF(AND(E33="",F33=""),"",F33-E33)</f>
        <v/>
      </c>
      <c r="H33" s="17"/>
    </row>
    <row r="34" customFormat="false" ht="15" hidden="false" customHeight="false" outlineLevel="0" collapsed="false">
      <c r="A34" s="18"/>
      <c r="B34" s="17"/>
      <c r="C34" s="20"/>
      <c r="D34" s="17"/>
      <c r="E34" s="15"/>
      <c r="F34" s="15"/>
      <c r="G34" s="12" t="str">
        <f aca="false">IF(AND(E34="",F34=""),"",F34-E34)</f>
        <v/>
      </c>
      <c r="H34" s="17"/>
    </row>
    <row r="35" customFormat="false" ht="15" hidden="false" customHeight="false" outlineLevel="0" collapsed="false">
      <c r="A35" s="18"/>
      <c r="B35" s="17"/>
      <c r="C35" s="20"/>
      <c r="D35" s="17"/>
      <c r="E35" s="15"/>
      <c r="F35" s="15"/>
      <c r="G35" s="12" t="str">
        <f aca="false">IF(AND(E35="",F35=""),"",F35-E35)</f>
        <v/>
      </c>
      <c r="H35" s="17"/>
    </row>
    <row r="36" customFormat="false" ht="15" hidden="false" customHeight="false" outlineLevel="0" collapsed="false">
      <c r="A36" s="18"/>
      <c r="B36" s="17"/>
      <c r="C36" s="20"/>
      <c r="D36" s="17"/>
      <c r="E36" s="15"/>
      <c r="F36" s="15"/>
      <c r="G36" s="12" t="str">
        <f aca="false">IF(AND(E36="",F36=""),"",F36-E36)</f>
        <v/>
      </c>
      <c r="H36" s="17"/>
    </row>
    <row r="37" customFormat="false" ht="15" hidden="false" customHeight="false" outlineLevel="0" collapsed="false">
      <c r="A37" s="18"/>
      <c r="B37" s="17"/>
      <c r="C37" s="20"/>
      <c r="D37" s="17"/>
      <c r="E37" s="15"/>
      <c r="F37" s="15"/>
      <c r="G37" s="12" t="str">
        <f aca="false">IF(AND(E37="",F37=""),"",F37-E37)</f>
        <v/>
      </c>
      <c r="H37" s="17"/>
    </row>
    <row r="38" customFormat="false" ht="15" hidden="false" customHeight="false" outlineLevel="0" collapsed="false">
      <c r="A38" s="18"/>
      <c r="B38" s="17"/>
      <c r="C38" s="20"/>
      <c r="D38" s="17"/>
      <c r="E38" s="15"/>
      <c r="F38" s="15"/>
      <c r="G38" s="12" t="str">
        <f aca="false">IF(AND(E38="",F38=""),"",F38-E38)</f>
        <v/>
      </c>
      <c r="H38" s="17"/>
    </row>
    <row r="39" customFormat="false" ht="15" hidden="false" customHeight="false" outlineLevel="0" collapsed="false">
      <c r="A39" s="18"/>
      <c r="B39" s="17"/>
      <c r="C39" s="20"/>
      <c r="D39" s="17"/>
      <c r="E39" s="15"/>
      <c r="F39" s="15"/>
      <c r="G39" s="12" t="str">
        <f aca="false">IF(AND(E39="",F39=""),"",F39-E39)</f>
        <v/>
      </c>
      <c r="H39" s="17"/>
    </row>
    <row r="40" customFormat="false" ht="15" hidden="false" customHeight="false" outlineLevel="0" collapsed="false">
      <c r="A40" s="18"/>
      <c r="B40" s="17"/>
      <c r="C40" s="20"/>
      <c r="D40" s="17"/>
      <c r="E40" s="15"/>
      <c r="F40" s="15"/>
      <c r="G40" s="12" t="str">
        <f aca="false">IF(AND(E40="",F40=""),"",F40-E40)</f>
        <v/>
      </c>
      <c r="H40" s="17"/>
    </row>
    <row r="41" customFormat="false" ht="15" hidden="false" customHeight="false" outlineLevel="0" collapsed="false">
      <c r="A41" s="18"/>
      <c r="B41" s="17"/>
      <c r="C41" s="20"/>
      <c r="D41" s="17"/>
      <c r="E41" s="15"/>
      <c r="F41" s="15"/>
      <c r="G41" s="12" t="str">
        <f aca="false">IF(AND(E41="",F41=""),"",F41-E41)</f>
        <v/>
      </c>
      <c r="H41" s="17"/>
    </row>
    <row r="42" customFormat="false" ht="15" hidden="false" customHeight="false" outlineLevel="0" collapsed="false">
      <c r="A42" s="18"/>
      <c r="B42" s="17"/>
      <c r="C42" s="20"/>
      <c r="D42" s="17"/>
      <c r="E42" s="15"/>
      <c r="F42" s="15"/>
      <c r="G42" s="12" t="str">
        <f aca="false">IF(AND(E42="",F42=""),"",F42-E42)</f>
        <v/>
      </c>
      <c r="H42" s="17"/>
    </row>
    <row r="43" customFormat="false" ht="15" hidden="false" customHeight="false" outlineLevel="0" collapsed="false">
      <c r="A43" s="18"/>
      <c r="B43" s="17"/>
      <c r="C43" s="20"/>
      <c r="D43" s="17"/>
      <c r="E43" s="15"/>
      <c r="F43" s="15"/>
      <c r="G43" s="12" t="str">
        <f aca="false">IF(AND(E43="",F43=""),"",F43-E43)</f>
        <v/>
      </c>
      <c r="H43" s="17"/>
    </row>
    <row r="44" customFormat="false" ht="15" hidden="false" customHeight="false" outlineLevel="0" collapsed="false">
      <c r="A44" s="18"/>
      <c r="B44" s="17"/>
      <c r="C44" s="20"/>
      <c r="D44" s="17"/>
      <c r="E44" s="15"/>
      <c r="F44" s="15"/>
      <c r="G44" s="12" t="str">
        <f aca="false">IF(AND(E44="",F44=""),"",F44-E44)</f>
        <v/>
      </c>
      <c r="H44" s="17"/>
    </row>
    <row r="45" customFormat="false" ht="15" hidden="false" customHeight="false" outlineLevel="0" collapsed="false">
      <c r="A45" s="18"/>
      <c r="B45" s="17"/>
      <c r="C45" s="20"/>
      <c r="D45" s="17"/>
      <c r="E45" s="15"/>
      <c r="F45" s="15"/>
      <c r="G45" s="12" t="str">
        <f aca="false">IF(AND(E45="",F45=""),"",F45-E45)</f>
        <v/>
      </c>
      <c r="H45" s="17"/>
    </row>
    <row r="46" customFormat="false" ht="15" hidden="false" customHeight="false" outlineLevel="0" collapsed="false">
      <c r="A46" s="18"/>
      <c r="B46" s="17"/>
      <c r="C46" s="20"/>
      <c r="D46" s="17"/>
      <c r="E46" s="15"/>
      <c r="F46" s="15"/>
      <c r="G46" s="12" t="str">
        <f aca="false">IF(AND(E46="",F46=""),"",F46-E46)</f>
        <v/>
      </c>
      <c r="H46" s="17"/>
    </row>
    <row r="47" customFormat="false" ht="15" hidden="false" customHeight="false" outlineLevel="0" collapsed="false">
      <c r="A47" s="18"/>
      <c r="B47" s="17"/>
      <c r="C47" s="20"/>
      <c r="D47" s="17"/>
      <c r="E47" s="15"/>
      <c r="F47" s="15"/>
      <c r="G47" s="12" t="str">
        <f aca="false">IF(AND(E47="",F47=""),"",F47-E47)</f>
        <v/>
      </c>
      <c r="H47" s="17"/>
    </row>
    <row r="48" customFormat="false" ht="15" hidden="false" customHeight="false" outlineLevel="0" collapsed="false">
      <c r="A48" s="18"/>
      <c r="B48" s="17"/>
      <c r="C48" s="20"/>
      <c r="D48" s="17"/>
      <c r="E48" s="15"/>
      <c r="F48" s="15"/>
      <c r="G48" s="12" t="str">
        <f aca="false">IF(AND(E48="",F48=""),"",F48-E48)</f>
        <v/>
      </c>
      <c r="H48" s="17"/>
    </row>
    <row r="49" customFormat="false" ht="15" hidden="false" customHeight="false" outlineLevel="0" collapsed="false">
      <c r="A49" s="18"/>
      <c r="B49" s="17"/>
      <c r="C49" s="20"/>
      <c r="D49" s="17"/>
      <c r="E49" s="15"/>
      <c r="F49" s="15"/>
      <c r="G49" s="12" t="str">
        <f aca="false">IF(AND(E49="",F49=""),"",F49-E49)</f>
        <v/>
      </c>
      <c r="H49" s="17"/>
    </row>
    <row r="50" customFormat="false" ht="15" hidden="false" customHeight="false" outlineLevel="0" collapsed="false">
      <c r="A50" s="18"/>
      <c r="B50" s="17"/>
      <c r="C50" s="20"/>
      <c r="D50" s="17"/>
      <c r="E50" s="15"/>
      <c r="F50" s="15"/>
      <c r="G50" s="12" t="str">
        <f aca="false">IF(AND(E50="",F50=""),"",F50-E50)</f>
        <v/>
      </c>
      <c r="H50" s="17"/>
    </row>
    <row r="51" customFormat="false" ht="15" hidden="false" customHeight="false" outlineLevel="0" collapsed="false">
      <c r="A51" s="18"/>
      <c r="B51" s="17"/>
      <c r="C51" s="20"/>
      <c r="D51" s="17"/>
      <c r="E51" s="15"/>
      <c r="F51" s="15"/>
      <c r="G51" s="12" t="str">
        <f aca="false">IF(AND(E51="",F51=""),"",F51-E51)</f>
        <v/>
      </c>
      <c r="H51" s="17"/>
    </row>
    <row r="52" customFormat="false" ht="15" hidden="false" customHeight="false" outlineLevel="0" collapsed="false">
      <c r="A52" s="18"/>
      <c r="B52" s="17"/>
      <c r="C52" s="20"/>
      <c r="D52" s="17"/>
      <c r="E52" s="15"/>
      <c r="F52" s="15"/>
      <c r="G52" s="12" t="str">
        <f aca="false">IF(AND(E52="",F52=""),"",F52-E52)</f>
        <v/>
      </c>
      <c r="H52" s="17"/>
    </row>
    <row r="53" customFormat="false" ht="15" hidden="false" customHeight="false" outlineLevel="0" collapsed="false">
      <c r="A53" s="18"/>
      <c r="B53" s="17"/>
      <c r="C53" s="20"/>
      <c r="D53" s="17"/>
      <c r="E53" s="15"/>
      <c r="F53" s="15"/>
      <c r="G53" s="12" t="str">
        <f aca="false">IF(AND(E53="",F53=""),"",F53-E53)</f>
        <v/>
      </c>
      <c r="H53" s="17"/>
    </row>
    <row r="54" customFormat="false" ht="15" hidden="false" customHeight="false" outlineLevel="0" collapsed="false">
      <c r="A54" s="18"/>
      <c r="B54" s="17"/>
      <c r="C54" s="20"/>
      <c r="D54" s="17"/>
      <c r="E54" s="15"/>
      <c r="F54" s="15"/>
      <c r="G54" s="12" t="str">
        <f aca="false">IF(AND(E54="",F54=""),"",F54-E54)</f>
        <v/>
      </c>
      <c r="H54" s="17"/>
    </row>
    <row r="55" customFormat="false" ht="15" hidden="false" customHeight="false" outlineLevel="0" collapsed="false">
      <c r="A55" s="18"/>
      <c r="B55" s="17"/>
      <c r="C55" s="20"/>
      <c r="D55" s="17"/>
      <c r="E55" s="15"/>
      <c r="F55" s="15"/>
      <c r="G55" s="12" t="str">
        <f aca="false">IF(AND(E55="",F55=""),"",F55-E55)</f>
        <v/>
      </c>
      <c r="H55" s="17"/>
    </row>
    <row r="56" customFormat="false" ht="15" hidden="false" customHeight="false" outlineLevel="0" collapsed="false">
      <c r="A56" s="18"/>
      <c r="B56" s="17"/>
      <c r="C56" s="20"/>
      <c r="D56" s="17"/>
      <c r="E56" s="15"/>
      <c r="F56" s="15"/>
      <c r="G56" s="12" t="str">
        <f aca="false">IF(AND(E56="",F56=""),"",F56-E56)</f>
        <v/>
      </c>
      <c r="H56" s="17"/>
    </row>
    <row r="57" customFormat="false" ht="15" hidden="false" customHeight="false" outlineLevel="0" collapsed="false">
      <c r="A57" s="18"/>
      <c r="B57" s="17"/>
      <c r="C57" s="20"/>
      <c r="D57" s="17"/>
      <c r="E57" s="15"/>
      <c r="F57" s="15"/>
      <c r="G57" s="12" t="str">
        <f aca="false">IF(AND(E57="",F57=""),"",F57-E57)</f>
        <v/>
      </c>
      <c r="H57" s="17"/>
    </row>
    <row r="58" customFormat="false" ht="15" hidden="false" customHeight="false" outlineLevel="0" collapsed="false">
      <c r="A58" s="18"/>
      <c r="B58" s="17"/>
      <c r="C58" s="20"/>
      <c r="D58" s="17"/>
      <c r="E58" s="15"/>
      <c r="F58" s="15"/>
      <c r="G58" s="12" t="str">
        <f aca="false">IF(AND(E58="",F58=""),"",F58-E58)</f>
        <v/>
      </c>
      <c r="H58" s="17"/>
    </row>
    <row r="59" customFormat="false" ht="15" hidden="false" customHeight="false" outlineLevel="0" collapsed="false">
      <c r="A59" s="18"/>
      <c r="B59" s="17"/>
      <c r="C59" s="20"/>
      <c r="D59" s="17"/>
      <c r="E59" s="15"/>
      <c r="F59" s="15"/>
      <c r="G59" s="12" t="str">
        <f aca="false">IF(AND(E59="",F59=""),"",F59-E59)</f>
        <v/>
      </c>
      <c r="H59" s="17"/>
    </row>
    <row r="60" customFormat="false" ht="15" hidden="false" customHeight="false" outlineLevel="0" collapsed="false">
      <c r="A60" s="18"/>
      <c r="B60" s="17"/>
      <c r="C60" s="20"/>
      <c r="D60" s="17"/>
      <c r="E60" s="15"/>
      <c r="F60" s="15"/>
      <c r="G60" s="12" t="str">
        <f aca="false">IF(AND(E60="",F60=""),"",F60-E60)</f>
        <v/>
      </c>
      <c r="H60" s="17"/>
    </row>
    <row r="61" customFormat="false" ht="15" hidden="false" customHeight="false" outlineLevel="0" collapsed="false">
      <c r="A61" s="18"/>
      <c r="B61" s="17"/>
      <c r="C61" s="20"/>
      <c r="D61" s="17"/>
      <c r="E61" s="15"/>
      <c r="F61" s="15"/>
      <c r="G61" s="12" t="str">
        <f aca="false">IF(AND(E61="",F61=""),"",F61-E61)</f>
        <v/>
      </c>
      <c r="H61" s="17"/>
    </row>
    <row r="62" customFormat="false" ht="15" hidden="false" customHeight="false" outlineLevel="0" collapsed="false">
      <c r="A62" s="18"/>
      <c r="B62" s="17"/>
      <c r="C62" s="20"/>
      <c r="D62" s="17"/>
      <c r="E62" s="15"/>
      <c r="F62" s="15"/>
      <c r="G62" s="12" t="str">
        <f aca="false">IF(AND(E62="",F62=""),"",F62-E62)</f>
        <v/>
      </c>
      <c r="H62" s="17"/>
    </row>
    <row r="63" customFormat="false" ht="15" hidden="false" customHeight="false" outlineLevel="0" collapsed="false">
      <c r="A63" s="18"/>
      <c r="B63" s="17"/>
      <c r="C63" s="20"/>
      <c r="D63" s="17"/>
      <c r="E63" s="15"/>
      <c r="F63" s="15"/>
      <c r="G63" s="12" t="str">
        <f aca="false">IF(AND(E63="",F63=""),"",F63-E63)</f>
        <v/>
      </c>
      <c r="H63" s="17"/>
    </row>
    <row r="64" customFormat="false" ht="15" hidden="false" customHeight="false" outlineLevel="0" collapsed="false">
      <c r="A64" s="18"/>
      <c r="B64" s="17"/>
      <c r="C64" s="20"/>
      <c r="D64" s="17"/>
      <c r="E64" s="15"/>
      <c r="F64" s="15"/>
      <c r="G64" s="12" t="str">
        <f aca="false">IF(AND(E64="",F64=""),"",F64-E64)</f>
        <v/>
      </c>
      <c r="H64" s="17"/>
    </row>
    <row r="65" customFormat="false" ht="15" hidden="false" customHeight="false" outlineLevel="0" collapsed="false">
      <c r="A65" s="18"/>
      <c r="B65" s="17"/>
      <c r="C65" s="20"/>
      <c r="D65" s="17"/>
      <c r="E65" s="15"/>
      <c r="F65" s="15"/>
      <c r="G65" s="12" t="str">
        <f aca="false">IF(AND(E65="",F65=""),"",F65-E65)</f>
        <v/>
      </c>
      <c r="H65" s="17"/>
    </row>
    <row r="66" customFormat="false" ht="15" hidden="false" customHeight="false" outlineLevel="0" collapsed="false">
      <c r="A66" s="18"/>
      <c r="B66" s="17"/>
      <c r="C66" s="20"/>
      <c r="D66" s="17"/>
      <c r="E66" s="15"/>
      <c r="F66" s="15"/>
      <c r="G66" s="12" t="str">
        <f aca="false">IF(AND(E66="",F66=""),"",F66-E66)</f>
        <v/>
      </c>
      <c r="H66" s="17"/>
    </row>
    <row r="67" customFormat="false" ht="15" hidden="false" customHeight="false" outlineLevel="0" collapsed="false">
      <c r="A67" s="18"/>
      <c r="B67" s="17"/>
      <c r="C67" s="20"/>
      <c r="D67" s="17"/>
      <c r="E67" s="15"/>
      <c r="F67" s="15"/>
      <c r="G67" s="12" t="str">
        <f aca="false">IF(AND(E67="",F67=""),"",F67-E67)</f>
        <v/>
      </c>
      <c r="H67" s="17"/>
    </row>
    <row r="68" customFormat="false" ht="15" hidden="false" customHeight="false" outlineLevel="0" collapsed="false">
      <c r="A68" s="18"/>
      <c r="B68" s="17"/>
      <c r="C68" s="20"/>
      <c r="D68" s="17"/>
      <c r="E68" s="15"/>
      <c r="F68" s="15"/>
      <c r="G68" s="12" t="str">
        <f aca="false">IF(AND(E68="",F68=""),"",F68-E68)</f>
        <v/>
      </c>
      <c r="H68" s="17"/>
    </row>
    <row r="69" customFormat="false" ht="15" hidden="false" customHeight="false" outlineLevel="0" collapsed="false">
      <c r="A69" s="18"/>
      <c r="B69" s="17"/>
      <c r="C69" s="20"/>
      <c r="D69" s="17"/>
      <c r="E69" s="15"/>
      <c r="F69" s="15"/>
      <c r="G69" s="12" t="str">
        <f aca="false">IF(AND(E69="",F69=""),"",F69-E69)</f>
        <v/>
      </c>
      <c r="H69" s="17"/>
    </row>
    <row r="70" customFormat="false" ht="15" hidden="false" customHeight="false" outlineLevel="0" collapsed="false">
      <c r="A70" s="18"/>
      <c r="B70" s="17"/>
      <c r="C70" s="20"/>
      <c r="D70" s="17"/>
      <c r="E70" s="15"/>
      <c r="F70" s="15"/>
      <c r="G70" s="12" t="str">
        <f aca="false">IF(AND(E70="",F70=""),"",F70-E70)</f>
        <v/>
      </c>
      <c r="H70" s="17"/>
    </row>
    <row r="71" customFormat="false" ht="15" hidden="false" customHeight="false" outlineLevel="0" collapsed="false">
      <c r="A71" s="18"/>
      <c r="B71" s="17"/>
      <c r="C71" s="20"/>
      <c r="D71" s="17"/>
      <c r="E71" s="15"/>
      <c r="F71" s="15"/>
      <c r="G71" s="12" t="str">
        <f aca="false">IF(AND(E71="",F71=""),"",F71-E71)</f>
        <v/>
      </c>
      <c r="H71" s="17"/>
    </row>
    <row r="72" customFormat="false" ht="15" hidden="false" customHeight="false" outlineLevel="0" collapsed="false">
      <c r="A72" s="18"/>
      <c r="B72" s="17"/>
      <c r="C72" s="20"/>
      <c r="D72" s="17"/>
      <c r="E72" s="15"/>
      <c r="F72" s="15"/>
      <c r="G72" s="12" t="str">
        <f aca="false">IF(AND(E72="",F72=""),"",F72-E72)</f>
        <v/>
      </c>
      <c r="H72" s="17"/>
    </row>
    <row r="73" customFormat="false" ht="15" hidden="false" customHeight="false" outlineLevel="0" collapsed="false">
      <c r="A73" s="18"/>
      <c r="B73" s="17"/>
      <c r="C73" s="20"/>
      <c r="D73" s="17"/>
      <c r="E73" s="15"/>
      <c r="F73" s="15"/>
      <c r="G73" s="12" t="str">
        <f aca="false">IF(AND(E73="",F73=""),"",F73-E73)</f>
        <v/>
      </c>
      <c r="H73" s="17"/>
    </row>
    <row r="74" customFormat="false" ht="15" hidden="false" customHeight="false" outlineLevel="0" collapsed="false">
      <c r="A74" s="18"/>
      <c r="B74" s="17"/>
      <c r="C74" s="20"/>
      <c r="D74" s="17"/>
      <c r="E74" s="15"/>
      <c r="F74" s="15"/>
      <c r="G74" s="12" t="str">
        <f aca="false">IF(AND(E74="",F74=""),"",F74-E74)</f>
        <v/>
      </c>
      <c r="H74" s="17"/>
    </row>
    <row r="75" customFormat="false" ht="15" hidden="false" customHeight="false" outlineLevel="0" collapsed="false">
      <c r="A75" s="18"/>
      <c r="B75" s="17"/>
      <c r="C75" s="20"/>
      <c r="D75" s="17"/>
      <c r="E75" s="15"/>
      <c r="F75" s="15"/>
      <c r="G75" s="12" t="str">
        <f aca="false">IF(AND(E75="",F75=""),"",F75-E75)</f>
        <v/>
      </c>
      <c r="H75" s="17"/>
    </row>
    <row r="76" customFormat="false" ht="15" hidden="false" customHeight="false" outlineLevel="0" collapsed="false">
      <c r="A76" s="18"/>
      <c r="B76" s="17"/>
      <c r="C76" s="20"/>
      <c r="D76" s="17"/>
      <c r="E76" s="15"/>
      <c r="F76" s="15"/>
      <c r="G76" s="12" t="str">
        <f aca="false">IF(AND(E76="",F76=""),"",F76-E76)</f>
        <v/>
      </c>
      <c r="H76" s="17"/>
    </row>
    <row r="77" customFormat="false" ht="15" hidden="false" customHeight="false" outlineLevel="0" collapsed="false">
      <c r="A77" s="18"/>
      <c r="B77" s="17"/>
      <c r="C77" s="20"/>
      <c r="D77" s="17"/>
      <c r="E77" s="15"/>
      <c r="F77" s="15"/>
      <c r="G77" s="12" t="str">
        <f aca="false">IF(AND(E77="",F77=""),"",F77-E77)</f>
        <v/>
      </c>
      <c r="H77" s="17"/>
    </row>
    <row r="78" customFormat="false" ht="15" hidden="false" customHeight="false" outlineLevel="0" collapsed="false">
      <c r="A78" s="18"/>
      <c r="B78" s="17"/>
      <c r="C78" s="20"/>
      <c r="D78" s="17"/>
      <c r="E78" s="15"/>
      <c r="F78" s="15"/>
      <c r="G78" s="12" t="str">
        <f aca="false">IF(AND(E78="",F78=""),"",F78-E78)</f>
        <v/>
      </c>
      <c r="H78" s="17"/>
    </row>
    <row r="79" customFormat="false" ht="15" hidden="false" customHeight="false" outlineLevel="0" collapsed="false">
      <c r="A79" s="18"/>
      <c r="B79" s="17"/>
      <c r="C79" s="20"/>
      <c r="D79" s="17"/>
      <c r="E79" s="15"/>
      <c r="F79" s="15"/>
      <c r="G79" s="12" t="str">
        <f aca="false">IF(AND(E79="",F79=""),"",F79-E79)</f>
        <v/>
      </c>
      <c r="H79" s="17"/>
    </row>
    <row r="80" customFormat="false" ht="15" hidden="false" customHeight="false" outlineLevel="0" collapsed="false">
      <c r="A80" s="18"/>
      <c r="B80" s="17"/>
      <c r="C80" s="20"/>
      <c r="D80" s="17"/>
      <c r="E80" s="15"/>
      <c r="F80" s="15"/>
      <c r="G80" s="12" t="str">
        <f aca="false">IF(AND(E80="",F80=""),"",F80-E80)</f>
        <v/>
      </c>
      <c r="H80" s="17"/>
    </row>
    <row r="81" customFormat="false" ht="15" hidden="false" customHeight="false" outlineLevel="0" collapsed="false">
      <c r="A81" s="18"/>
      <c r="B81" s="17"/>
      <c r="C81" s="20"/>
      <c r="D81" s="17"/>
      <c r="E81" s="15"/>
      <c r="F81" s="15"/>
      <c r="G81" s="12" t="str">
        <f aca="false">IF(AND(E81="",F81=""),"",F81-E81)</f>
        <v/>
      </c>
      <c r="H81" s="17"/>
    </row>
    <row r="82" customFormat="false" ht="15" hidden="false" customHeight="false" outlineLevel="0" collapsed="false">
      <c r="A82" s="18"/>
      <c r="B82" s="17"/>
      <c r="C82" s="20"/>
      <c r="D82" s="17"/>
      <c r="E82" s="15"/>
      <c r="F82" s="15"/>
      <c r="G82" s="12" t="str">
        <f aca="false">IF(AND(E82="",F82=""),"",F82-E82)</f>
        <v/>
      </c>
      <c r="H82" s="17"/>
    </row>
    <row r="83" customFormat="false" ht="15" hidden="false" customHeight="false" outlineLevel="0" collapsed="false">
      <c r="A83" s="18"/>
      <c r="B83" s="17"/>
      <c r="C83" s="20"/>
      <c r="D83" s="17"/>
      <c r="E83" s="15"/>
      <c r="F83" s="15"/>
      <c r="G83" s="12" t="str">
        <f aca="false">IF(AND(E83="",F83=""),"",F83-E83)</f>
        <v/>
      </c>
      <c r="H83" s="17"/>
    </row>
    <row r="84" customFormat="false" ht="15" hidden="false" customHeight="false" outlineLevel="0" collapsed="false">
      <c r="A84" s="18"/>
      <c r="B84" s="17"/>
      <c r="C84" s="20"/>
      <c r="D84" s="17"/>
      <c r="E84" s="15"/>
      <c r="F84" s="15"/>
      <c r="G84" s="12" t="str">
        <f aca="false">IF(AND(E84="",F84=""),"",F84-E84)</f>
        <v/>
      </c>
      <c r="H84" s="17"/>
    </row>
    <row r="85" customFormat="false" ht="15" hidden="false" customHeight="false" outlineLevel="0" collapsed="false">
      <c r="A85" s="18"/>
      <c r="B85" s="17"/>
      <c r="C85" s="20"/>
      <c r="D85" s="17"/>
      <c r="E85" s="15"/>
      <c r="F85" s="15"/>
      <c r="G85" s="12" t="str">
        <f aca="false">IF(AND(E85="",F85=""),"",F85-E85)</f>
        <v/>
      </c>
      <c r="H85" s="17"/>
    </row>
    <row r="86" customFormat="false" ht="15" hidden="false" customHeight="false" outlineLevel="0" collapsed="false">
      <c r="A86" s="18"/>
      <c r="B86" s="17"/>
      <c r="C86" s="20"/>
      <c r="D86" s="17"/>
      <c r="E86" s="15"/>
      <c r="F86" s="15"/>
      <c r="G86" s="12" t="str">
        <f aca="false">IF(AND(E86="",F86=""),"",F86-E86)</f>
        <v/>
      </c>
      <c r="H86" s="17"/>
    </row>
    <row r="87" customFormat="false" ht="15" hidden="false" customHeight="false" outlineLevel="0" collapsed="false">
      <c r="A87" s="18"/>
      <c r="B87" s="17"/>
      <c r="C87" s="20"/>
      <c r="D87" s="17"/>
      <c r="E87" s="15"/>
      <c r="F87" s="15"/>
      <c r="G87" s="12" t="str">
        <f aca="false">IF(AND(E87="",F87=""),"",F87-E87)</f>
        <v/>
      </c>
      <c r="H87" s="17"/>
    </row>
    <row r="88" customFormat="false" ht="15" hidden="false" customHeight="false" outlineLevel="0" collapsed="false">
      <c r="A88" s="18"/>
      <c r="B88" s="17"/>
      <c r="C88" s="20"/>
      <c r="D88" s="17"/>
      <c r="E88" s="15"/>
      <c r="F88" s="15"/>
      <c r="G88" s="12" t="str">
        <f aca="false">IF(AND(E88="",F88=""),"",F88-E88)</f>
        <v/>
      </c>
      <c r="H88" s="17"/>
    </row>
    <row r="89" customFormat="false" ht="15" hidden="false" customHeight="false" outlineLevel="0" collapsed="false">
      <c r="A89" s="18"/>
      <c r="B89" s="17"/>
      <c r="C89" s="20"/>
      <c r="D89" s="17"/>
      <c r="E89" s="15"/>
      <c r="F89" s="15"/>
      <c r="G89" s="12" t="str">
        <f aca="false">IF(AND(E89="",F89=""),"",F89-E89)</f>
        <v/>
      </c>
      <c r="H89" s="17"/>
    </row>
    <row r="90" customFormat="false" ht="15" hidden="false" customHeight="false" outlineLevel="0" collapsed="false">
      <c r="A90" s="18"/>
      <c r="B90" s="17"/>
      <c r="C90" s="20"/>
      <c r="D90" s="17"/>
      <c r="E90" s="15"/>
      <c r="F90" s="15"/>
      <c r="G90" s="12" t="str">
        <f aca="false">IF(AND(E90="",F90=""),"",F90-E90)</f>
        <v/>
      </c>
      <c r="H90" s="17"/>
    </row>
    <row r="91" customFormat="false" ht="15" hidden="false" customHeight="false" outlineLevel="0" collapsed="false">
      <c r="A91" s="18"/>
      <c r="B91" s="17"/>
      <c r="C91" s="20"/>
      <c r="D91" s="17"/>
      <c r="E91" s="15"/>
      <c r="F91" s="15"/>
      <c r="G91" s="12" t="str">
        <f aca="false">IF(AND(E91="",F91=""),"",F91-E91)</f>
        <v/>
      </c>
      <c r="H91" s="17"/>
    </row>
    <row r="92" customFormat="false" ht="15" hidden="false" customHeight="false" outlineLevel="0" collapsed="false">
      <c r="A92" s="18"/>
      <c r="B92" s="17"/>
      <c r="C92" s="20"/>
      <c r="D92" s="17"/>
      <c r="E92" s="15"/>
      <c r="F92" s="15"/>
      <c r="G92" s="12" t="str">
        <f aca="false">IF(AND(E92="",F92=""),"",F92-E92)</f>
        <v/>
      </c>
      <c r="H92" s="17"/>
    </row>
    <row r="93" customFormat="false" ht="15" hidden="false" customHeight="false" outlineLevel="0" collapsed="false">
      <c r="A93" s="18"/>
      <c r="B93" s="17"/>
      <c r="C93" s="20"/>
      <c r="D93" s="17"/>
      <c r="E93" s="15"/>
      <c r="F93" s="15"/>
      <c r="G93" s="12" t="str">
        <f aca="false">IF(AND(E93="",F93=""),"",F93-E93)</f>
        <v/>
      </c>
      <c r="H93" s="17"/>
    </row>
    <row r="94" customFormat="false" ht="15" hidden="false" customHeight="false" outlineLevel="0" collapsed="false">
      <c r="A94" s="18"/>
      <c r="B94" s="17"/>
      <c r="C94" s="20"/>
      <c r="D94" s="17"/>
      <c r="E94" s="15"/>
      <c r="F94" s="15"/>
      <c r="G94" s="12" t="str">
        <f aca="false">IF(AND(E94="",F94=""),"",F94-E94)</f>
        <v/>
      </c>
      <c r="H94" s="17"/>
    </row>
    <row r="95" customFormat="false" ht="15" hidden="false" customHeight="false" outlineLevel="0" collapsed="false">
      <c r="A95" s="18"/>
      <c r="B95" s="17"/>
      <c r="C95" s="20"/>
      <c r="D95" s="17"/>
      <c r="E95" s="15"/>
      <c r="F95" s="15"/>
      <c r="G95" s="12" t="str">
        <f aca="false">IF(AND(E95="",F95=""),"",F95-E95)</f>
        <v/>
      </c>
      <c r="H95" s="17"/>
    </row>
    <row r="96" customFormat="false" ht="15" hidden="false" customHeight="false" outlineLevel="0" collapsed="false">
      <c r="A96" s="18"/>
      <c r="B96" s="17"/>
      <c r="C96" s="20"/>
      <c r="D96" s="17"/>
      <c r="E96" s="15"/>
      <c r="F96" s="15"/>
      <c r="G96" s="12" t="str">
        <f aca="false">IF(AND(E96="",F96=""),"",F96-E96)</f>
        <v/>
      </c>
      <c r="H96" s="17"/>
    </row>
    <row r="97" customFormat="false" ht="15" hidden="false" customHeight="false" outlineLevel="0" collapsed="false">
      <c r="A97" s="18"/>
      <c r="B97" s="17"/>
      <c r="C97" s="20"/>
      <c r="D97" s="17"/>
      <c r="E97" s="15"/>
      <c r="F97" s="15"/>
      <c r="G97" s="12" t="str">
        <f aca="false">IF(AND(E97="",F97=""),"",F97-E97)</f>
        <v/>
      </c>
      <c r="H97" s="17"/>
    </row>
    <row r="98" customFormat="false" ht="15" hidden="false" customHeight="false" outlineLevel="0" collapsed="false">
      <c r="A98" s="18"/>
      <c r="B98" s="17"/>
      <c r="C98" s="20"/>
      <c r="D98" s="17"/>
      <c r="E98" s="15"/>
      <c r="F98" s="15"/>
      <c r="G98" s="12" t="str">
        <f aca="false">IF(AND(E98="",F98=""),"",F98-E98)</f>
        <v/>
      </c>
      <c r="H98" s="17"/>
    </row>
    <row r="99" customFormat="false" ht="15" hidden="false" customHeight="false" outlineLevel="0" collapsed="false">
      <c r="A99" s="18"/>
      <c r="B99" s="17"/>
      <c r="C99" s="20"/>
      <c r="D99" s="17"/>
      <c r="E99" s="15"/>
      <c r="F99" s="15"/>
      <c r="G99" s="12" t="str">
        <f aca="false">IF(AND(E99="",F99=""),"",F99-E99)</f>
        <v/>
      </c>
      <c r="H99" s="17"/>
    </row>
    <row r="100" customFormat="false" ht="15" hidden="false" customHeight="false" outlineLevel="0" collapsed="false">
      <c r="A100" s="18"/>
      <c r="B100" s="17"/>
      <c r="C100" s="20"/>
      <c r="D100" s="17"/>
      <c r="E100" s="15"/>
      <c r="F100" s="15"/>
      <c r="G100" s="12" t="str">
        <f aca="false">IF(AND(E100="",F100=""),"",F100-E100)</f>
        <v/>
      </c>
      <c r="H100" s="17"/>
    </row>
    <row r="101" customFormat="false" ht="15" hidden="false" customHeight="false" outlineLevel="0" collapsed="false">
      <c r="A101" s="18"/>
      <c r="B101" s="17"/>
      <c r="C101" s="20"/>
      <c r="D101" s="17"/>
      <c r="E101" s="15"/>
      <c r="F101" s="15"/>
      <c r="G101" s="12" t="str">
        <f aca="false">IF(AND(E101="",F101=""),"",F101-E101)</f>
        <v/>
      </c>
      <c r="H101" s="17"/>
    </row>
    <row r="102" customFormat="false" ht="15" hidden="false" customHeight="false" outlineLevel="0" collapsed="false">
      <c r="A102" s="18"/>
      <c r="B102" s="17"/>
      <c r="C102" s="20"/>
      <c r="D102" s="17"/>
      <c r="E102" s="15"/>
      <c r="F102" s="15"/>
      <c r="G102" s="12" t="str">
        <f aca="false">IF(AND(E102="",F102=""),"",F102-E102)</f>
        <v/>
      </c>
      <c r="H102" s="17"/>
    </row>
    <row r="103" customFormat="false" ht="15" hidden="false" customHeight="false" outlineLevel="0" collapsed="false">
      <c r="A103" s="18"/>
      <c r="B103" s="17"/>
      <c r="C103" s="20"/>
      <c r="D103" s="17"/>
      <c r="E103" s="15"/>
      <c r="F103" s="15"/>
      <c r="G103" s="12" t="str">
        <f aca="false">IF(AND(E103="",F103=""),"",F103-E103)</f>
        <v/>
      </c>
      <c r="H103" s="17"/>
    </row>
    <row r="104" customFormat="false" ht="15" hidden="false" customHeight="false" outlineLevel="0" collapsed="false">
      <c r="A104" s="18"/>
      <c r="B104" s="17"/>
      <c r="C104" s="20"/>
      <c r="D104" s="17"/>
      <c r="E104" s="15"/>
      <c r="F104" s="15"/>
      <c r="G104" s="12" t="str">
        <f aca="false">IF(AND(E104="",F104=""),"",F104-E104)</f>
        <v/>
      </c>
      <c r="H104" s="17"/>
    </row>
    <row r="105" customFormat="false" ht="15" hidden="false" customHeight="false" outlineLevel="0" collapsed="false">
      <c r="A105" s="18"/>
      <c r="B105" s="17"/>
      <c r="C105" s="20"/>
      <c r="D105" s="17"/>
      <c r="E105" s="15"/>
      <c r="F105" s="15"/>
      <c r="G105" s="12" t="str">
        <f aca="false">IF(AND(E105="",F105=""),"",F105-E105)</f>
        <v/>
      </c>
      <c r="H105" s="17"/>
    </row>
    <row r="106" customFormat="false" ht="15" hidden="false" customHeight="false" outlineLevel="0" collapsed="false">
      <c r="A106" s="18"/>
      <c r="B106" s="17"/>
      <c r="C106" s="20"/>
      <c r="D106" s="17"/>
      <c r="E106" s="15"/>
      <c r="F106" s="15"/>
      <c r="G106" s="12" t="str">
        <f aca="false">IF(AND(E106="",F106=""),"",F106-E106)</f>
        <v/>
      </c>
      <c r="H106" s="17"/>
    </row>
    <row r="107" customFormat="false" ht="15" hidden="false" customHeight="false" outlineLevel="0" collapsed="false">
      <c r="A107" s="18"/>
      <c r="B107" s="17"/>
      <c r="C107" s="20"/>
      <c r="D107" s="17"/>
      <c r="E107" s="15"/>
      <c r="F107" s="15"/>
      <c r="G107" s="12" t="str">
        <f aca="false">IF(AND(E107="",F107=""),"",F107-E107)</f>
        <v/>
      </c>
      <c r="H107" s="17"/>
    </row>
    <row r="108" customFormat="false" ht="15" hidden="false" customHeight="false" outlineLevel="0" collapsed="false">
      <c r="A108" s="18"/>
      <c r="B108" s="17"/>
      <c r="C108" s="20"/>
      <c r="D108" s="17"/>
      <c r="E108" s="15"/>
      <c r="F108" s="15"/>
      <c r="G108" s="12" t="str">
        <f aca="false">IF(AND(E108="",F108=""),"",F108-E108)</f>
        <v/>
      </c>
      <c r="H108" s="17"/>
    </row>
    <row r="109" customFormat="false" ht="15" hidden="false" customHeight="false" outlineLevel="0" collapsed="false">
      <c r="A109" s="18"/>
      <c r="B109" s="17"/>
      <c r="C109" s="20"/>
      <c r="D109" s="17"/>
      <c r="E109" s="15"/>
      <c r="F109" s="15"/>
      <c r="G109" s="12" t="str">
        <f aca="false">IF(AND(E109="",F109=""),"",F109-E109)</f>
        <v/>
      </c>
      <c r="H109" s="17"/>
    </row>
    <row r="110" customFormat="false" ht="15" hidden="false" customHeight="false" outlineLevel="0" collapsed="false">
      <c r="A110" s="18"/>
      <c r="B110" s="17"/>
      <c r="C110" s="20"/>
      <c r="D110" s="17"/>
      <c r="E110" s="15"/>
      <c r="F110" s="15"/>
      <c r="G110" s="12" t="str">
        <f aca="false">IF(AND(E110="",F110=""),"",F110-E110)</f>
        <v/>
      </c>
      <c r="H110" s="17"/>
    </row>
    <row r="111" customFormat="false" ht="15" hidden="false" customHeight="false" outlineLevel="0" collapsed="false">
      <c r="A111" s="18"/>
      <c r="B111" s="17"/>
      <c r="C111" s="20"/>
      <c r="D111" s="17"/>
      <c r="E111" s="15"/>
      <c r="F111" s="15"/>
      <c r="G111" s="12" t="str">
        <f aca="false">IF(AND(E111="",F111=""),"",F111-E111)</f>
        <v/>
      </c>
      <c r="H111" s="17"/>
    </row>
    <row r="112" customFormat="false" ht="15" hidden="false" customHeight="false" outlineLevel="0" collapsed="false">
      <c r="A112" s="18"/>
      <c r="B112" s="17"/>
      <c r="C112" s="20"/>
      <c r="D112" s="17"/>
      <c r="E112" s="15"/>
      <c r="F112" s="15"/>
      <c r="G112" s="12" t="str">
        <f aca="false">IF(AND(E112="",F112=""),"",F112-E112)</f>
        <v/>
      </c>
      <c r="H112" s="17"/>
    </row>
    <row r="113" customFormat="false" ht="15" hidden="false" customHeight="false" outlineLevel="0" collapsed="false">
      <c r="A113" s="18"/>
      <c r="B113" s="17"/>
      <c r="C113" s="20"/>
      <c r="D113" s="17"/>
      <c r="E113" s="15"/>
      <c r="F113" s="15"/>
      <c r="G113" s="12" t="str">
        <f aca="false">IF(AND(E113="",F113=""),"",F113-E113)</f>
        <v/>
      </c>
      <c r="H113" s="17"/>
    </row>
    <row r="114" customFormat="false" ht="15" hidden="false" customHeight="false" outlineLevel="0" collapsed="false">
      <c r="A114" s="18"/>
      <c r="B114" s="17"/>
      <c r="C114" s="20"/>
      <c r="D114" s="17"/>
      <c r="E114" s="15"/>
      <c r="F114" s="15"/>
      <c r="G114" s="12" t="str">
        <f aca="false">IF(AND(E114="",F114=""),"",F114-E114)</f>
        <v/>
      </c>
      <c r="H114" s="17"/>
    </row>
    <row r="115" customFormat="false" ht="15" hidden="false" customHeight="false" outlineLevel="0" collapsed="false">
      <c r="A115" s="18"/>
      <c r="B115" s="17"/>
      <c r="C115" s="20"/>
      <c r="D115" s="17"/>
      <c r="E115" s="15"/>
      <c r="F115" s="15"/>
      <c r="G115" s="12" t="str">
        <f aca="false">IF(AND(E115="",F115=""),"",F115-E115)</f>
        <v/>
      </c>
      <c r="H115" s="17"/>
    </row>
    <row r="116" customFormat="false" ht="15" hidden="false" customHeight="false" outlineLevel="0" collapsed="false">
      <c r="A116" s="18"/>
      <c r="B116" s="17"/>
      <c r="C116" s="20"/>
      <c r="D116" s="17"/>
      <c r="E116" s="15"/>
      <c r="F116" s="15"/>
      <c r="G116" s="12" t="str">
        <f aca="false">IF(AND(E116="",F116=""),"",F116-E116)</f>
        <v/>
      </c>
      <c r="H116" s="17"/>
    </row>
    <row r="117" customFormat="false" ht="15" hidden="false" customHeight="false" outlineLevel="0" collapsed="false">
      <c r="A117" s="18"/>
      <c r="B117" s="17"/>
      <c r="C117" s="20"/>
      <c r="D117" s="17"/>
      <c r="E117" s="15"/>
      <c r="F117" s="15"/>
      <c r="G117" s="12" t="str">
        <f aca="false">IF(AND(E117="",F117=""),"",F117-E117)</f>
        <v/>
      </c>
      <c r="H117" s="17"/>
    </row>
    <row r="118" customFormat="false" ht="15" hidden="false" customHeight="false" outlineLevel="0" collapsed="false">
      <c r="A118" s="18"/>
      <c r="B118" s="17"/>
      <c r="C118" s="20"/>
      <c r="D118" s="17"/>
      <c r="E118" s="15"/>
      <c r="F118" s="15"/>
      <c r="G118" s="12" t="str">
        <f aca="false">IF(AND(E118="",F118=""),"",F118-E118)</f>
        <v/>
      </c>
      <c r="H118" s="17"/>
    </row>
    <row r="119" customFormat="false" ht="15" hidden="false" customHeight="false" outlineLevel="0" collapsed="false">
      <c r="A119" s="18"/>
      <c r="B119" s="17"/>
      <c r="C119" s="20"/>
      <c r="D119" s="17"/>
      <c r="E119" s="15"/>
      <c r="F119" s="15"/>
      <c r="G119" s="12" t="str">
        <f aca="false">IF(AND(E119="",F119=""),"",F119-E119)</f>
        <v/>
      </c>
      <c r="H119" s="17"/>
    </row>
    <row r="120" customFormat="false" ht="15" hidden="false" customHeight="false" outlineLevel="0" collapsed="false">
      <c r="A120" s="18"/>
      <c r="B120" s="17"/>
      <c r="C120" s="20"/>
      <c r="D120" s="17"/>
      <c r="E120" s="15"/>
      <c r="F120" s="15"/>
      <c r="G120" s="12" t="str">
        <f aca="false">IF(AND(E120="",F120=""),"",F120-E120)</f>
        <v/>
      </c>
      <c r="H120" s="17"/>
    </row>
    <row r="121" customFormat="false" ht="15" hidden="false" customHeight="false" outlineLevel="0" collapsed="false">
      <c r="A121" s="18"/>
      <c r="B121" s="17"/>
      <c r="C121" s="20"/>
      <c r="D121" s="17"/>
      <c r="E121" s="15"/>
      <c r="F121" s="15"/>
      <c r="G121" s="12" t="str">
        <f aca="false">IF(AND(E121="",F121=""),"",F121-E121)</f>
        <v/>
      </c>
      <c r="H121" s="17"/>
    </row>
    <row r="122" customFormat="false" ht="15" hidden="false" customHeight="false" outlineLevel="0" collapsed="false">
      <c r="A122" s="18"/>
      <c r="B122" s="17"/>
      <c r="C122" s="20"/>
      <c r="D122" s="17"/>
      <c r="E122" s="15"/>
      <c r="F122" s="15"/>
      <c r="G122" s="12" t="str">
        <f aca="false">IF(AND(E122="",F122=""),"",F122-E122)</f>
        <v/>
      </c>
      <c r="H122" s="17"/>
    </row>
    <row r="123" customFormat="false" ht="15" hidden="false" customHeight="false" outlineLevel="0" collapsed="false">
      <c r="A123" s="18"/>
      <c r="B123" s="17"/>
      <c r="C123" s="20"/>
      <c r="D123" s="17"/>
      <c r="E123" s="15"/>
      <c r="F123" s="15"/>
      <c r="G123" s="12" t="str">
        <f aca="false">IF(AND(E123="",F123=""),"",F123-E123)</f>
        <v/>
      </c>
      <c r="H123" s="17"/>
    </row>
    <row r="124" customFormat="false" ht="15" hidden="false" customHeight="false" outlineLevel="0" collapsed="false">
      <c r="A124" s="18"/>
      <c r="B124" s="17"/>
      <c r="C124" s="20"/>
      <c r="D124" s="17"/>
      <c r="E124" s="15"/>
      <c r="F124" s="15"/>
      <c r="G124" s="12" t="str">
        <f aca="false">IF(AND(E124="",F124=""),"",F124-E124)</f>
        <v/>
      </c>
      <c r="H124" s="17"/>
    </row>
    <row r="125" customFormat="false" ht="15" hidden="false" customHeight="false" outlineLevel="0" collapsed="false">
      <c r="A125" s="18"/>
      <c r="B125" s="17"/>
      <c r="C125" s="20"/>
      <c r="D125" s="17"/>
      <c r="E125" s="15"/>
      <c r="F125" s="15"/>
      <c r="G125" s="12" t="str">
        <f aca="false">IF(AND(E125="",F125=""),"",F125-E125)</f>
        <v/>
      </c>
      <c r="H125" s="17"/>
    </row>
    <row r="126" customFormat="false" ht="15" hidden="false" customHeight="false" outlineLevel="0" collapsed="false">
      <c r="A126" s="18"/>
      <c r="B126" s="17"/>
      <c r="C126" s="20"/>
      <c r="D126" s="17"/>
      <c r="E126" s="15"/>
      <c r="F126" s="15"/>
      <c r="G126" s="12" t="str">
        <f aca="false">IF(AND(E126="",F126=""),"",F126-E126)</f>
        <v/>
      </c>
      <c r="H126" s="17"/>
    </row>
    <row r="127" customFormat="false" ht="15" hidden="false" customHeight="false" outlineLevel="0" collapsed="false">
      <c r="A127" s="18"/>
      <c r="B127" s="17"/>
      <c r="C127" s="20"/>
      <c r="D127" s="17"/>
      <c r="E127" s="15"/>
      <c r="F127" s="15"/>
      <c r="G127" s="12" t="str">
        <f aca="false">IF(AND(E127="",F127=""),"",F127-E127)</f>
        <v/>
      </c>
      <c r="H127" s="17"/>
    </row>
    <row r="128" customFormat="false" ht="15" hidden="false" customHeight="false" outlineLevel="0" collapsed="false">
      <c r="A128" s="18"/>
      <c r="B128" s="17"/>
      <c r="C128" s="20"/>
      <c r="D128" s="17"/>
      <c r="E128" s="15"/>
      <c r="F128" s="15"/>
      <c r="G128" s="12" t="str">
        <f aca="false">IF(AND(E128="",F128=""),"",F128-E128)</f>
        <v/>
      </c>
      <c r="H128" s="17"/>
    </row>
    <row r="129" customFormat="false" ht="15" hidden="false" customHeight="false" outlineLevel="0" collapsed="false">
      <c r="A129" s="18"/>
      <c r="B129" s="17"/>
      <c r="C129" s="20"/>
      <c r="D129" s="17"/>
      <c r="E129" s="15"/>
      <c r="F129" s="15"/>
      <c r="G129" s="12" t="str">
        <f aca="false">IF(AND(E129="",F129=""),"",F129-E129)</f>
        <v/>
      </c>
      <c r="H129" s="17"/>
    </row>
    <row r="130" customFormat="false" ht="15" hidden="false" customHeight="false" outlineLevel="0" collapsed="false">
      <c r="A130" s="18"/>
      <c r="B130" s="17"/>
      <c r="C130" s="20"/>
      <c r="D130" s="17"/>
      <c r="E130" s="15"/>
      <c r="F130" s="15"/>
      <c r="G130" s="12" t="str">
        <f aca="false">IF(AND(E130="",F130=""),"",F130-E130)</f>
        <v/>
      </c>
      <c r="H130" s="17"/>
    </row>
    <row r="131" customFormat="false" ht="15" hidden="false" customHeight="false" outlineLevel="0" collapsed="false">
      <c r="A131" s="18"/>
      <c r="B131" s="17"/>
      <c r="C131" s="20"/>
      <c r="D131" s="17"/>
      <c r="E131" s="15"/>
      <c r="F131" s="15"/>
      <c r="G131" s="12" t="str">
        <f aca="false">IF(AND(E131="",F131=""),"",F131-E131)</f>
        <v/>
      </c>
      <c r="H131" s="17"/>
    </row>
    <row r="132" customFormat="false" ht="15" hidden="false" customHeight="false" outlineLevel="0" collapsed="false">
      <c r="A132" s="18"/>
      <c r="B132" s="17"/>
      <c r="C132" s="20"/>
      <c r="D132" s="17"/>
      <c r="E132" s="15"/>
      <c r="F132" s="15"/>
      <c r="G132" s="12" t="str">
        <f aca="false">IF(AND(E132="",F132=""),"",F132-E132)</f>
        <v/>
      </c>
      <c r="H132" s="17"/>
    </row>
    <row r="133" customFormat="false" ht="15" hidden="false" customHeight="false" outlineLevel="0" collapsed="false">
      <c r="A133" s="18"/>
      <c r="B133" s="17"/>
      <c r="C133" s="20"/>
      <c r="D133" s="17"/>
      <c r="E133" s="15"/>
      <c r="F133" s="15"/>
      <c r="G133" s="12" t="str">
        <f aca="false">IF(AND(E133="",F133=""),"",F133-E133)</f>
        <v/>
      </c>
      <c r="H133" s="17"/>
    </row>
    <row r="134" customFormat="false" ht="15" hidden="false" customHeight="false" outlineLevel="0" collapsed="false">
      <c r="A134" s="18"/>
      <c r="B134" s="17"/>
      <c r="C134" s="20"/>
      <c r="D134" s="17"/>
      <c r="E134" s="15"/>
      <c r="F134" s="15"/>
      <c r="G134" s="12" t="str">
        <f aca="false">IF(AND(E134="",F134=""),"",F134-E134)</f>
        <v/>
      </c>
      <c r="H134" s="17"/>
    </row>
    <row r="135" customFormat="false" ht="15" hidden="false" customHeight="false" outlineLevel="0" collapsed="false">
      <c r="A135" s="18"/>
      <c r="B135" s="17"/>
      <c r="C135" s="20"/>
      <c r="D135" s="17"/>
      <c r="E135" s="15"/>
      <c r="F135" s="15"/>
      <c r="G135" s="12" t="str">
        <f aca="false">IF(AND(E135="",F135=""),"",F135-E135)</f>
        <v/>
      </c>
      <c r="H135" s="17"/>
    </row>
    <row r="136" customFormat="false" ht="15" hidden="false" customHeight="false" outlineLevel="0" collapsed="false">
      <c r="A136" s="18"/>
      <c r="B136" s="17"/>
      <c r="C136" s="20"/>
      <c r="D136" s="17"/>
      <c r="E136" s="15"/>
      <c r="F136" s="15"/>
      <c r="G136" s="12" t="str">
        <f aca="false">IF(AND(E136="",F136=""),"",F136-E136)</f>
        <v/>
      </c>
      <c r="H136" s="17"/>
    </row>
    <row r="137" customFormat="false" ht="15" hidden="false" customHeight="false" outlineLevel="0" collapsed="false">
      <c r="A137" s="18"/>
      <c r="B137" s="17"/>
      <c r="C137" s="20"/>
      <c r="D137" s="17"/>
      <c r="E137" s="15"/>
      <c r="F137" s="15"/>
      <c r="G137" s="12" t="str">
        <f aca="false">IF(AND(E137="",F137=""),"",F137-E137)</f>
        <v/>
      </c>
      <c r="H137" s="17"/>
    </row>
    <row r="138" customFormat="false" ht="15" hidden="false" customHeight="false" outlineLevel="0" collapsed="false">
      <c r="A138" s="18"/>
      <c r="B138" s="17"/>
      <c r="C138" s="20"/>
      <c r="D138" s="17"/>
      <c r="E138" s="15"/>
      <c r="F138" s="15"/>
      <c r="G138" s="12" t="str">
        <f aca="false">IF(AND(E138="",F138=""),"",F138-E138)</f>
        <v/>
      </c>
      <c r="H138" s="17"/>
    </row>
    <row r="139" customFormat="false" ht="15" hidden="false" customHeight="false" outlineLevel="0" collapsed="false">
      <c r="A139" s="18"/>
      <c r="B139" s="17"/>
      <c r="C139" s="20"/>
      <c r="D139" s="17"/>
      <c r="E139" s="15"/>
      <c r="F139" s="15"/>
      <c r="G139" s="12" t="str">
        <f aca="false">IF(AND(E139="",F139=""),"",F139-E139)</f>
        <v/>
      </c>
      <c r="H139" s="17"/>
    </row>
    <row r="140" customFormat="false" ht="15" hidden="false" customHeight="false" outlineLevel="0" collapsed="false">
      <c r="A140" s="18"/>
      <c r="B140" s="17"/>
      <c r="C140" s="20"/>
      <c r="D140" s="17"/>
      <c r="E140" s="15"/>
      <c r="F140" s="15"/>
      <c r="G140" s="12" t="str">
        <f aca="false">IF(AND(E140="",F140=""),"",F140-E140)</f>
        <v/>
      </c>
      <c r="H140" s="17"/>
    </row>
    <row r="141" customFormat="false" ht="15" hidden="false" customHeight="false" outlineLevel="0" collapsed="false">
      <c r="A141" s="18"/>
      <c r="B141" s="17"/>
      <c r="C141" s="20"/>
      <c r="D141" s="17"/>
      <c r="E141" s="15"/>
      <c r="F141" s="15"/>
      <c r="G141" s="12" t="str">
        <f aca="false">IF(AND(E141="",F141=""),"",F141-E141)</f>
        <v/>
      </c>
      <c r="H141" s="17"/>
    </row>
    <row r="142" customFormat="false" ht="15" hidden="false" customHeight="false" outlineLevel="0" collapsed="false">
      <c r="A142" s="18"/>
      <c r="B142" s="17"/>
      <c r="C142" s="20"/>
      <c r="D142" s="17"/>
      <c r="E142" s="15"/>
      <c r="F142" s="15"/>
      <c r="G142" s="12" t="str">
        <f aca="false">IF(AND(E142="",F142=""),"",F142-E142)</f>
        <v/>
      </c>
      <c r="H142" s="17"/>
    </row>
    <row r="143" customFormat="false" ht="15" hidden="false" customHeight="false" outlineLevel="0" collapsed="false">
      <c r="A143" s="18"/>
      <c r="B143" s="17"/>
      <c r="C143" s="20"/>
      <c r="D143" s="17"/>
      <c r="E143" s="15"/>
      <c r="F143" s="15"/>
      <c r="G143" s="12" t="str">
        <f aca="false">IF(AND(E143="",F143=""),"",F143-E143)</f>
        <v/>
      </c>
      <c r="H143" s="17"/>
    </row>
    <row r="144" customFormat="false" ht="15" hidden="false" customHeight="false" outlineLevel="0" collapsed="false">
      <c r="A144" s="18"/>
      <c r="B144" s="17"/>
      <c r="C144" s="20"/>
      <c r="D144" s="17"/>
      <c r="E144" s="15"/>
      <c r="F144" s="15"/>
      <c r="G144" s="12" t="str">
        <f aca="false">IF(AND(E144="",F144=""),"",F144-E144)</f>
        <v/>
      </c>
      <c r="H144" s="17"/>
    </row>
    <row r="145" customFormat="false" ht="15" hidden="false" customHeight="false" outlineLevel="0" collapsed="false">
      <c r="A145" s="18"/>
      <c r="B145" s="17"/>
      <c r="C145" s="20"/>
      <c r="D145" s="17"/>
      <c r="E145" s="15"/>
      <c r="F145" s="15"/>
      <c r="G145" s="12" t="str">
        <f aca="false">IF(AND(E145="",F145=""),"",F145-E145)</f>
        <v/>
      </c>
      <c r="H145" s="17"/>
    </row>
    <row r="146" customFormat="false" ht="15" hidden="false" customHeight="false" outlineLevel="0" collapsed="false">
      <c r="A146" s="18"/>
      <c r="B146" s="17"/>
      <c r="C146" s="20"/>
      <c r="D146" s="17"/>
      <c r="E146" s="15"/>
      <c r="F146" s="15"/>
      <c r="G146" s="12" t="str">
        <f aca="false">IF(AND(E146="",F146=""),"",F146-E146)</f>
        <v/>
      </c>
      <c r="H146" s="17"/>
    </row>
    <row r="147" customFormat="false" ht="15" hidden="false" customHeight="false" outlineLevel="0" collapsed="false">
      <c r="A147" s="18"/>
      <c r="B147" s="17"/>
      <c r="C147" s="20"/>
      <c r="D147" s="17"/>
      <c r="E147" s="15"/>
      <c r="F147" s="15"/>
      <c r="G147" s="12" t="str">
        <f aca="false">IF(AND(E147="",F147=""),"",F147-E147)</f>
        <v/>
      </c>
      <c r="H147" s="17"/>
    </row>
    <row r="148" customFormat="false" ht="15" hidden="false" customHeight="false" outlineLevel="0" collapsed="false">
      <c r="A148" s="18"/>
      <c r="B148" s="17"/>
      <c r="C148" s="20"/>
      <c r="D148" s="17"/>
      <c r="E148" s="15"/>
      <c r="F148" s="15"/>
      <c r="G148" s="12" t="str">
        <f aca="false">IF(AND(E148="",F148=""),"",F148-E148)</f>
        <v/>
      </c>
      <c r="H148" s="17"/>
    </row>
    <row r="149" customFormat="false" ht="15" hidden="false" customHeight="false" outlineLevel="0" collapsed="false">
      <c r="A149" s="18"/>
      <c r="B149" s="17"/>
      <c r="C149" s="20"/>
      <c r="D149" s="17"/>
      <c r="E149" s="15"/>
      <c r="F149" s="15"/>
      <c r="G149" s="12" t="str">
        <f aca="false">IF(AND(E149="",F149=""),"",F149-E149)</f>
        <v/>
      </c>
      <c r="H149" s="17"/>
    </row>
    <row r="150" customFormat="false" ht="15" hidden="false" customHeight="false" outlineLevel="0" collapsed="false">
      <c r="A150" s="18"/>
      <c r="B150" s="17"/>
      <c r="C150" s="20"/>
      <c r="D150" s="17"/>
      <c r="E150" s="15"/>
      <c r="F150" s="15"/>
      <c r="G150" s="12" t="str">
        <f aca="false">IF(AND(E150="",F150=""),"",F150-E150)</f>
        <v/>
      </c>
      <c r="H150" s="17"/>
    </row>
    <row r="151" customFormat="false" ht="15" hidden="false" customHeight="false" outlineLevel="0" collapsed="false">
      <c r="A151" s="18"/>
      <c r="B151" s="17"/>
      <c r="C151" s="20"/>
      <c r="D151" s="17"/>
      <c r="E151" s="15"/>
      <c r="F151" s="15"/>
      <c r="G151" s="12" t="str">
        <f aca="false">IF(AND(E151="",F151=""),"",F151-E151)</f>
        <v/>
      </c>
      <c r="H151" s="17"/>
    </row>
    <row r="152" customFormat="false" ht="15" hidden="false" customHeight="false" outlineLevel="0" collapsed="false">
      <c r="A152" s="18"/>
      <c r="B152" s="17"/>
      <c r="C152" s="20"/>
      <c r="D152" s="17"/>
      <c r="E152" s="15"/>
      <c r="F152" s="15"/>
      <c r="G152" s="12" t="str">
        <f aca="false">IF(AND(E152="",F152=""),"",F152-E152)</f>
        <v/>
      </c>
      <c r="H152" s="17"/>
    </row>
    <row r="153" customFormat="false" ht="15" hidden="false" customHeight="false" outlineLevel="0" collapsed="false">
      <c r="A153" s="18"/>
      <c r="B153" s="17"/>
      <c r="C153" s="20"/>
      <c r="D153" s="17"/>
      <c r="E153" s="15"/>
      <c r="F153" s="15"/>
      <c r="G153" s="12" t="str">
        <f aca="false">IF(AND(E153="",F153=""),"",F153-E153)</f>
        <v/>
      </c>
      <c r="H153" s="17"/>
    </row>
    <row r="154" customFormat="false" ht="15" hidden="false" customHeight="false" outlineLevel="0" collapsed="false">
      <c r="A154" s="18"/>
      <c r="B154" s="17"/>
      <c r="C154" s="20"/>
      <c r="D154" s="17"/>
      <c r="E154" s="15"/>
      <c r="F154" s="15"/>
      <c r="G154" s="12" t="str">
        <f aca="false">IF(AND(E154="",F154=""),"",F154-E154)</f>
        <v/>
      </c>
      <c r="H154" s="17"/>
    </row>
    <row r="155" customFormat="false" ht="15" hidden="false" customHeight="false" outlineLevel="0" collapsed="false">
      <c r="A155" s="18"/>
      <c r="B155" s="17"/>
      <c r="C155" s="20"/>
      <c r="D155" s="17"/>
      <c r="E155" s="15"/>
      <c r="F155" s="15"/>
      <c r="G155" s="12" t="str">
        <f aca="false">IF(AND(E155="",F155=""),"",F155-E155)</f>
        <v/>
      </c>
      <c r="H155" s="17"/>
    </row>
    <row r="156" customFormat="false" ht="15" hidden="false" customHeight="false" outlineLevel="0" collapsed="false">
      <c r="A156" s="18"/>
      <c r="B156" s="17"/>
      <c r="C156" s="20"/>
      <c r="D156" s="17"/>
      <c r="E156" s="15"/>
      <c r="F156" s="15"/>
      <c r="G156" s="12" t="str">
        <f aca="false">IF(AND(E156="",F156=""),"",F156-E156)</f>
        <v/>
      </c>
      <c r="H156" s="17"/>
    </row>
    <row r="157" customFormat="false" ht="15" hidden="false" customHeight="false" outlineLevel="0" collapsed="false">
      <c r="A157" s="18"/>
      <c r="B157" s="17"/>
      <c r="C157" s="20"/>
      <c r="D157" s="17"/>
      <c r="E157" s="15"/>
      <c r="F157" s="15"/>
      <c r="G157" s="12" t="str">
        <f aca="false">IF(AND(E157="",F157=""),"",F157-E157)</f>
        <v/>
      </c>
      <c r="H157" s="17"/>
    </row>
    <row r="158" customFormat="false" ht="15" hidden="false" customHeight="false" outlineLevel="0" collapsed="false">
      <c r="A158" s="18"/>
      <c r="B158" s="17"/>
      <c r="C158" s="20"/>
      <c r="D158" s="17"/>
      <c r="E158" s="15"/>
      <c r="F158" s="15"/>
      <c r="G158" s="12" t="str">
        <f aca="false">IF(AND(E158="",F158=""),"",F158-E158)</f>
        <v/>
      </c>
      <c r="H158" s="17"/>
    </row>
    <row r="159" customFormat="false" ht="15" hidden="false" customHeight="false" outlineLevel="0" collapsed="false">
      <c r="A159" s="18"/>
      <c r="B159" s="17"/>
      <c r="C159" s="20"/>
      <c r="D159" s="17"/>
      <c r="E159" s="15"/>
      <c r="F159" s="15"/>
      <c r="G159" s="12" t="str">
        <f aca="false">IF(AND(E159="",F159=""),"",F159-E159)</f>
        <v/>
      </c>
      <c r="H159" s="17"/>
    </row>
    <row r="160" customFormat="false" ht="15" hidden="false" customHeight="false" outlineLevel="0" collapsed="false">
      <c r="A160" s="18"/>
      <c r="B160" s="17"/>
      <c r="C160" s="20"/>
      <c r="D160" s="17"/>
      <c r="E160" s="15"/>
      <c r="F160" s="15"/>
      <c r="G160" s="12" t="str">
        <f aca="false">IF(AND(E160="",F160=""),"",F160-E160)</f>
        <v/>
      </c>
      <c r="H160" s="17"/>
    </row>
    <row r="161" customFormat="false" ht="15" hidden="false" customHeight="false" outlineLevel="0" collapsed="false">
      <c r="A161" s="18"/>
      <c r="B161" s="17"/>
      <c r="C161" s="20"/>
      <c r="D161" s="17"/>
      <c r="E161" s="15"/>
      <c r="F161" s="15"/>
      <c r="G161" s="12" t="str">
        <f aca="false">IF(AND(E161="",F161=""),"",F161-E161)</f>
        <v/>
      </c>
      <c r="H161" s="17"/>
    </row>
    <row r="162" customFormat="false" ht="15" hidden="false" customHeight="false" outlineLevel="0" collapsed="false">
      <c r="A162" s="18"/>
      <c r="B162" s="17"/>
      <c r="C162" s="20"/>
      <c r="D162" s="17"/>
      <c r="E162" s="15"/>
      <c r="F162" s="15"/>
      <c r="G162" s="12" t="str">
        <f aca="false">IF(AND(E162="",F162=""),"",F162-E162)</f>
        <v/>
      </c>
      <c r="H162" s="17"/>
    </row>
    <row r="163" customFormat="false" ht="15" hidden="false" customHeight="false" outlineLevel="0" collapsed="false">
      <c r="A163" s="18"/>
      <c r="B163" s="17"/>
      <c r="C163" s="20"/>
      <c r="D163" s="17"/>
      <c r="E163" s="15"/>
      <c r="F163" s="15"/>
      <c r="G163" s="12" t="str">
        <f aca="false">IF(AND(E163="",F163=""),"",F163-E163)</f>
        <v/>
      </c>
      <c r="H163" s="17"/>
    </row>
    <row r="164" customFormat="false" ht="15" hidden="false" customHeight="false" outlineLevel="0" collapsed="false">
      <c r="A164" s="18"/>
      <c r="B164" s="17"/>
      <c r="C164" s="20"/>
      <c r="D164" s="17"/>
      <c r="E164" s="15"/>
      <c r="F164" s="15"/>
      <c r="G164" s="12" t="str">
        <f aca="false">IF(AND(E164="",F164=""),"",F164-E164)</f>
        <v/>
      </c>
      <c r="H164" s="17"/>
    </row>
    <row r="165" customFormat="false" ht="15" hidden="false" customHeight="false" outlineLevel="0" collapsed="false">
      <c r="A165" s="18"/>
      <c r="B165" s="17"/>
      <c r="C165" s="20"/>
      <c r="D165" s="17"/>
      <c r="E165" s="15"/>
      <c r="F165" s="15"/>
      <c r="G165" s="12" t="str">
        <f aca="false">IF(AND(E165="",F165=""),"",F165-E165)</f>
        <v/>
      </c>
      <c r="H165" s="17"/>
    </row>
    <row r="166" customFormat="false" ht="15" hidden="false" customHeight="false" outlineLevel="0" collapsed="false">
      <c r="A166" s="18"/>
      <c r="B166" s="17"/>
      <c r="C166" s="20"/>
      <c r="D166" s="17"/>
      <c r="E166" s="15"/>
      <c r="F166" s="15"/>
      <c r="G166" s="12" t="str">
        <f aca="false">IF(AND(E166="",F166=""),"",F166-E166)</f>
        <v/>
      </c>
      <c r="H166" s="17"/>
    </row>
    <row r="167" customFormat="false" ht="15" hidden="false" customHeight="false" outlineLevel="0" collapsed="false">
      <c r="A167" s="18"/>
      <c r="B167" s="17"/>
      <c r="C167" s="20"/>
      <c r="D167" s="17"/>
      <c r="E167" s="15"/>
      <c r="F167" s="15"/>
      <c r="G167" s="12" t="str">
        <f aca="false">IF(AND(E167="",F167=""),"",F167-E167)</f>
        <v/>
      </c>
      <c r="H167" s="17"/>
    </row>
    <row r="168" customFormat="false" ht="15" hidden="false" customHeight="false" outlineLevel="0" collapsed="false">
      <c r="A168" s="18"/>
      <c r="B168" s="17"/>
      <c r="C168" s="20"/>
      <c r="D168" s="17"/>
      <c r="E168" s="15"/>
      <c r="F168" s="15"/>
      <c r="G168" s="12" t="str">
        <f aca="false">IF(AND(E168="",F168=""),"",F168-E168)</f>
        <v/>
      </c>
      <c r="H168" s="17"/>
    </row>
    <row r="169" customFormat="false" ht="15" hidden="false" customHeight="false" outlineLevel="0" collapsed="false">
      <c r="A169" s="18"/>
      <c r="B169" s="17"/>
      <c r="C169" s="20"/>
      <c r="D169" s="17"/>
      <c r="E169" s="15"/>
      <c r="F169" s="15"/>
      <c r="G169" s="12" t="str">
        <f aca="false">IF(AND(E169="",F169=""),"",F169-E169)</f>
        <v/>
      </c>
      <c r="H169" s="17"/>
    </row>
    <row r="170" customFormat="false" ht="15" hidden="false" customHeight="false" outlineLevel="0" collapsed="false">
      <c r="A170" s="18"/>
      <c r="B170" s="17"/>
      <c r="C170" s="20"/>
      <c r="D170" s="17"/>
      <c r="E170" s="15"/>
      <c r="F170" s="15"/>
      <c r="G170" s="12" t="str">
        <f aca="false">IF(AND(E170="",F170=""),"",F170-E170)</f>
        <v/>
      </c>
      <c r="H170" s="17"/>
    </row>
    <row r="171" customFormat="false" ht="15" hidden="false" customHeight="false" outlineLevel="0" collapsed="false">
      <c r="A171" s="18"/>
      <c r="B171" s="17"/>
      <c r="C171" s="20"/>
      <c r="D171" s="17"/>
      <c r="E171" s="15"/>
      <c r="F171" s="15"/>
      <c r="G171" s="12" t="str">
        <f aca="false">IF(AND(E171="",F171=""),"",F171-E171)</f>
        <v/>
      </c>
      <c r="H171" s="17"/>
    </row>
    <row r="172" customFormat="false" ht="15" hidden="false" customHeight="false" outlineLevel="0" collapsed="false">
      <c r="A172" s="18"/>
      <c r="B172" s="17"/>
      <c r="C172" s="20"/>
      <c r="D172" s="17"/>
      <c r="E172" s="15"/>
      <c r="F172" s="15"/>
      <c r="G172" s="12" t="str">
        <f aca="false">IF(AND(E172="",F172=""),"",F172-E172)</f>
        <v/>
      </c>
      <c r="H172" s="17"/>
    </row>
    <row r="173" customFormat="false" ht="15" hidden="false" customHeight="false" outlineLevel="0" collapsed="false">
      <c r="A173" s="18"/>
      <c r="B173" s="17"/>
      <c r="C173" s="20"/>
      <c r="D173" s="17"/>
      <c r="E173" s="15"/>
      <c r="F173" s="15"/>
      <c r="G173" s="12" t="str">
        <f aca="false">IF(AND(E173="",F173=""),"",F173-E173)</f>
        <v/>
      </c>
      <c r="H173" s="17"/>
    </row>
    <row r="174" customFormat="false" ht="15" hidden="false" customHeight="false" outlineLevel="0" collapsed="false">
      <c r="A174" s="18"/>
      <c r="B174" s="17"/>
      <c r="C174" s="20"/>
      <c r="D174" s="17"/>
      <c r="E174" s="15"/>
      <c r="F174" s="15"/>
      <c r="G174" s="12" t="str">
        <f aca="false">IF(AND(E174="",F174=""),"",F174-E174)</f>
        <v/>
      </c>
      <c r="H174" s="17"/>
    </row>
    <row r="175" customFormat="false" ht="15" hidden="false" customHeight="false" outlineLevel="0" collapsed="false">
      <c r="A175" s="18"/>
      <c r="B175" s="17"/>
      <c r="C175" s="20"/>
      <c r="D175" s="17"/>
      <c r="E175" s="15"/>
      <c r="F175" s="15"/>
      <c r="G175" s="12" t="str">
        <f aca="false">IF(AND(E175="",F175=""),"",F175-E175)</f>
        <v/>
      </c>
      <c r="H175" s="17"/>
    </row>
    <row r="176" customFormat="false" ht="15" hidden="false" customHeight="false" outlineLevel="0" collapsed="false">
      <c r="A176" s="18"/>
      <c r="B176" s="17"/>
      <c r="C176" s="20"/>
      <c r="D176" s="17"/>
      <c r="E176" s="15"/>
      <c r="F176" s="15"/>
      <c r="G176" s="12" t="str">
        <f aca="false">IF(AND(E176="",F176=""),"",F176-E176)</f>
        <v/>
      </c>
      <c r="H176" s="17"/>
    </row>
    <row r="177" customFormat="false" ht="15" hidden="false" customHeight="false" outlineLevel="0" collapsed="false">
      <c r="A177" s="18"/>
      <c r="B177" s="17"/>
      <c r="C177" s="20"/>
      <c r="D177" s="17"/>
      <c r="E177" s="15"/>
      <c r="F177" s="15"/>
      <c r="G177" s="12" t="str">
        <f aca="false">IF(AND(E177="",F177=""),"",F177-E177)</f>
        <v/>
      </c>
      <c r="H177" s="17"/>
    </row>
    <row r="178" customFormat="false" ht="15" hidden="false" customHeight="false" outlineLevel="0" collapsed="false">
      <c r="A178" s="18"/>
      <c r="B178" s="17"/>
      <c r="C178" s="20"/>
      <c r="D178" s="17"/>
      <c r="E178" s="15"/>
      <c r="F178" s="15"/>
      <c r="G178" s="12" t="str">
        <f aca="false">IF(AND(E178="",F178=""),"",F178-E178)</f>
        <v/>
      </c>
      <c r="H178" s="17"/>
    </row>
    <row r="179" customFormat="false" ht="15" hidden="false" customHeight="false" outlineLevel="0" collapsed="false">
      <c r="A179" s="18"/>
      <c r="B179" s="17"/>
      <c r="C179" s="20"/>
      <c r="D179" s="17"/>
      <c r="E179" s="15"/>
      <c r="F179" s="15"/>
      <c r="G179" s="12" t="str">
        <f aca="false">IF(AND(E179="",F179=""),"",F179-E179)</f>
        <v/>
      </c>
      <c r="H179" s="17"/>
    </row>
    <row r="180" customFormat="false" ht="15" hidden="false" customHeight="false" outlineLevel="0" collapsed="false">
      <c r="A180" s="18"/>
      <c r="B180" s="17"/>
      <c r="C180" s="20"/>
      <c r="D180" s="17"/>
      <c r="E180" s="15"/>
      <c r="F180" s="15"/>
      <c r="G180" s="12" t="str">
        <f aca="false">IF(AND(E180="",F180=""),"",F180-E180)</f>
        <v/>
      </c>
      <c r="H180" s="17"/>
    </row>
    <row r="181" customFormat="false" ht="15" hidden="false" customHeight="false" outlineLevel="0" collapsed="false">
      <c r="A181" s="18"/>
      <c r="B181" s="17"/>
      <c r="C181" s="20"/>
      <c r="D181" s="17"/>
      <c r="E181" s="15"/>
      <c r="F181" s="15"/>
      <c r="G181" s="12" t="str">
        <f aca="false">IF(AND(E181="",F181=""),"",F181-E181)</f>
        <v/>
      </c>
      <c r="H181" s="17"/>
    </row>
    <row r="182" customFormat="false" ht="15" hidden="false" customHeight="false" outlineLevel="0" collapsed="false">
      <c r="A182" s="18"/>
      <c r="B182" s="17"/>
      <c r="C182" s="20"/>
      <c r="D182" s="17"/>
      <c r="E182" s="15"/>
      <c r="F182" s="15"/>
      <c r="G182" s="12" t="str">
        <f aca="false">IF(AND(E182="",F182=""),"",F182-E182)</f>
        <v/>
      </c>
      <c r="H182" s="17"/>
    </row>
    <row r="183" customFormat="false" ht="15" hidden="false" customHeight="false" outlineLevel="0" collapsed="false">
      <c r="A183" s="18"/>
      <c r="B183" s="17"/>
      <c r="C183" s="20"/>
      <c r="D183" s="17"/>
      <c r="E183" s="15"/>
      <c r="F183" s="15"/>
      <c r="G183" s="12" t="str">
        <f aca="false">IF(AND(E183="",F183=""),"",F183-E183)</f>
        <v/>
      </c>
      <c r="H183" s="17"/>
    </row>
    <row r="184" customFormat="false" ht="15" hidden="false" customHeight="false" outlineLevel="0" collapsed="false">
      <c r="A184" s="18"/>
      <c r="B184" s="17"/>
      <c r="C184" s="20"/>
      <c r="D184" s="17"/>
      <c r="E184" s="15"/>
      <c r="F184" s="15"/>
      <c r="G184" s="12" t="str">
        <f aca="false">IF(AND(E184="",F184=""),"",F184-E184)</f>
        <v/>
      </c>
      <c r="H184" s="17"/>
    </row>
    <row r="185" customFormat="false" ht="15" hidden="false" customHeight="false" outlineLevel="0" collapsed="false">
      <c r="A185" s="18"/>
      <c r="B185" s="17"/>
      <c r="C185" s="20"/>
      <c r="D185" s="17"/>
      <c r="E185" s="15"/>
      <c r="F185" s="15"/>
      <c r="G185" s="12" t="str">
        <f aca="false">IF(AND(E185="",F185=""),"",F185-E185)</f>
        <v/>
      </c>
      <c r="H185" s="17"/>
    </row>
    <row r="186" customFormat="false" ht="15" hidden="false" customHeight="false" outlineLevel="0" collapsed="false">
      <c r="A186" s="18"/>
      <c r="B186" s="17"/>
      <c r="C186" s="20"/>
      <c r="D186" s="17"/>
      <c r="E186" s="15"/>
      <c r="F186" s="15"/>
      <c r="G186" s="12" t="str">
        <f aca="false">IF(AND(E186="",F186=""),"",F186-E186)</f>
        <v/>
      </c>
      <c r="H186" s="17"/>
    </row>
    <row r="187" customFormat="false" ht="15" hidden="false" customHeight="false" outlineLevel="0" collapsed="false">
      <c r="A187" s="18"/>
      <c r="B187" s="17"/>
      <c r="C187" s="20"/>
      <c r="D187" s="17"/>
      <c r="E187" s="15"/>
      <c r="F187" s="15"/>
      <c r="G187" s="12" t="str">
        <f aca="false">IF(AND(E187="",F187=""),"",F187-E187)</f>
        <v/>
      </c>
      <c r="H187" s="17"/>
    </row>
    <row r="188" customFormat="false" ht="15" hidden="false" customHeight="false" outlineLevel="0" collapsed="false">
      <c r="A188" s="18"/>
      <c r="B188" s="17"/>
      <c r="C188" s="20"/>
      <c r="D188" s="17"/>
      <c r="E188" s="15"/>
      <c r="F188" s="15"/>
      <c r="G188" s="12" t="str">
        <f aca="false">IF(AND(E188="",F188=""),"",F188-E188)</f>
        <v/>
      </c>
      <c r="H188" s="17"/>
    </row>
    <row r="189" customFormat="false" ht="15" hidden="false" customHeight="false" outlineLevel="0" collapsed="false">
      <c r="A189" s="18"/>
      <c r="B189" s="17"/>
      <c r="C189" s="20"/>
      <c r="D189" s="17"/>
      <c r="E189" s="15"/>
      <c r="F189" s="15"/>
      <c r="G189" s="12" t="str">
        <f aca="false">IF(AND(E189="",F189=""),"",F189-E189)</f>
        <v/>
      </c>
      <c r="H189" s="17"/>
    </row>
    <row r="190" customFormat="false" ht="15" hidden="false" customHeight="false" outlineLevel="0" collapsed="false">
      <c r="A190" s="18"/>
      <c r="B190" s="17"/>
      <c r="C190" s="20"/>
      <c r="D190" s="17"/>
      <c r="E190" s="15"/>
      <c r="F190" s="15"/>
      <c r="G190" s="12" t="str">
        <f aca="false">IF(AND(E190="",F190=""),"",F190-E190)</f>
        <v/>
      </c>
      <c r="H190" s="17"/>
    </row>
    <row r="191" customFormat="false" ht="15" hidden="false" customHeight="false" outlineLevel="0" collapsed="false">
      <c r="A191" s="18"/>
      <c r="B191" s="17"/>
      <c r="C191" s="20"/>
      <c r="D191" s="17"/>
      <c r="E191" s="15"/>
      <c r="F191" s="15"/>
      <c r="G191" s="12" t="str">
        <f aca="false">IF(AND(E191="",F191=""),"",F191-E191)</f>
        <v/>
      </c>
      <c r="H191" s="17"/>
    </row>
    <row r="192" customFormat="false" ht="15" hidden="false" customHeight="false" outlineLevel="0" collapsed="false">
      <c r="A192" s="18"/>
      <c r="B192" s="17"/>
      <c r="C192" s="20"/>
      <c r="D192" s="17"/>
      <c r="E192" s="15"/>
      <c r="F192" s="15"/>
      <c r="G192" s="12" t="str">
        <f aca="false">IF(AND(E192="",F192=""),"",F192-E192)</f>
        <v/>
      </c>
      <c r="H192" s="17"/>
    </row>
    <row r="193" customFormat="false" ht="15" hidden="false" customHeight="false" outlineLevel="0" collapsed="false">
      <c r="A193" s="18"/>
      <c r="B193" s="17"/>
      <c r="C193" s="20"/>
      <c r="D193" s="17"/>
      <c r="E193" s="15"/>
      <c r="F193" s="15"/>
      <c r="G193" s="12" t="str">
        <f aca="false">IF(AND(E193="",F193=""),"",F193-E193)</f>
        <v/>
      </c>
      <c r="H193" s="17"/>
    </row>
    <row r="194" customFormat="false" ht="15" hidden="false" customHeight="false" outlineLevel="0" collapsed="false">
      <c r="A194" s="18"/>
      <c r="B194" s="17"/>
      <c r="C194" s="20"/>
      <c r="D194" s="17"/>
      <c r="E194" s="15"/>
      <c r="F194" s="15"/>
      <c r="G194" s="12" t="str">
        <f aca="false">IF(AND(E194="",F194=""),"",F194-E194)</f>
        <v/>
      </c>
      <c r="H194" s="17"/>
    </row>
    <row r="195" customFormat="false" ht="15" hidden="false" customHeight="false" outlineLevel="0" collapsed="false">
      <c r="A195" s="18"/>
      <c r="B195" s="17"/>
      <c r="C195" s="20"/>
      <c r="D195" s="17"/>
      <c r="E195" s="15"/>
      <c r="F195" s="15"/>
      <c r="G195" s="12" t="str">
        <f aca="false">IF(AND(E195="",F195=""),"",F195-E195)</f>
        <v/>
      </c>
      <c r="H195" s="17"/>
    </row>
    <row r="196" customFormat="false" ht="15" hidden="false" customHeight="false" outlineLevel="0" collapsed="false">
      <c r="A196" s="18"/>
      <c r="B196" s="17"/>
      <c r="C196" s="20"/>
      <c r="D196" s="17"/>
      <c r="E196" s="15"/>
      <c r="F196" s="15"/>
      <c r="G196" s="12" t="str">
        <f aca="false">IF(AND(E196="",F196=""),"",F196-E196)</f>
        <v/>
      </c>
      <c r="H196" s="17"/>
    </row>
    <row r="197" customFormat="false" ht="15" hidden="false" customHeight="false" outlineLevel="0" collapsed="false">
      <c r="A197" s="18"/>
      <c r="B197" s="17"/>
      <c r="C197" s="20"/>
      <c r="D197" s="17"/>
      <c r="E197" s="15"/>
      <c r="F197" s="15"/>
      <c r="G197" s="12" t="str">
        <f aca="false">IF(AND(E197="",F197=""),"",F197-E197)</f>
        <v/>
      </c>
      <c r="H197" s="17"/>
    </row>
    <row r="198" customFormat="false" ht="15" hidden="false" customHeight="false" outlineLevel="0" collapsed="false">
      <c r="A198" s="18"/>
      <c r="B198" s="17"/>
      <c r="C198" s="20"/>
      <c r="D198" s="17"/>
      <c r="E198" s="15"/>
      <c r="F198" s="15"/>
      <c r="G198" s="12" t="str">
        <f aca="false">IF(AND(E198="",F198=""),"",F198-E198)</f>
        <v/>
      </c>
      <c r="H198" s="17"/>
    </row>
    <row r="199" customFormat="false" ht="15" hidden="false" customHeight="false" outlineLevel="0" collapsed="false">
      <c r="A199" s="18"/>
      <c r="B199" s="17"/>
      <c r="C199" s="20"/>
      <c r="D199" s="17"/>
      <c r="E199" s="15"/>
      <c r="F199" s="15"/>
      <c r="G199" s="12" t="str">
        <f aca="false">IF(AND(E199="",F199=""),"",F199-E199)</f>
        <v/>
      </c>
      <c r="H199" s="17"/>
    </row>
    <row r="200" customFormat="false" ht="15" hidden="false" customHeight="false" outlineLevel="0" collapsed="false">
      <c r="A200" s="18"/>
      <c r="B200" s="17"/>
      <c r="C200" s="20"/>
      <c r="D200" s="17"/>
      <c r="E200" s="15"/>
      <c r="F200" s="15"/>
      <c r="G200" s="12" t="str">
        <f aca="false">IF(AND(E200="",F200=""),"",F200-E200)</f>
        <v/>
      </c>
      <c r="H200" s="17"/>
    </row>
    <row r="201" customFormat="false" ht="15" hidden="false" customHeight="false" outlineLevel="0" collapsed="false">
      <c r="A201" s="18"/>
      <c r="B201" s="17"/>
      <c r="C201" s="20"/>
      <c r="D201" s="17"/>
      <c r="E201" s="15"/>
      <c r="F201" s="15"/>
      <c r="G201" s="12" t="str">
        <f aca="false">IF(AND(E201="",F201=""),"",F201-E201)</f>
        <v/>
      </c>
      <c r="H201" s="17"/>
    </row>
    <row r="202" customFormat="false" ht="15" hidden="false" customHeight="false" outlineLevel="0" collapsed="false">
      <c r="A202" s="18"/>
      <c r="B202" s="17"/>
      <c r="C202" s="20"/>
      <c r="D202" s="17"/>
      <c r="E202" s="15"/>
      <c r="F202" s="15"/>
      <c r="G202" s="12" t="str">
        <f aca="false">IF(AND(E202="",F202=""),"",F202-E202)</f>
        <v/>
      </c>
      <c r="H202" s="17"/>
    </row>
    <row r="203" customFormat="false" ht="15" hidden="false" customHeight="false" outlineLevel="0" collapsed="false">
      <c r="A203" s="18"/>
      <c r="B203" s="17"/>
      <c r="C203" s="20"/>
      <c r="D203" s="17"/>
      <c r="E203" s="15"/>
      <c r="F203" s="15"/>
      <c r="G203" s="12" t="str">
        <f aca="false">IF(AND(E203="",F203=""),"",F203-E203)</f>
        <v/>
      </c>
      <c r="H203" s="17"/>
    </row>
    <row r="204" customFormat="false" ht="15" hidden="false" customHeight="false" outlineLevel="0" collapsed="false">
      <c r="A204" s="18"/>
      <c r="B204" s="17"/>
      <c r="C204" s="20"/>
      <c r="D204" s="17"/>
      <c r="E204" s="15"/>
      <c r="F204" s="15"/>
      <c r="G204" s="12" t="str">
        <f aca="false">IF(AND(E204="",F204=""),"",F204-E204)</f>
        <v/>
      </c>
      <c r="H204" s="17"/>
    </row>
    <row r="205" customFormat="false" ht="15" hidden="false" customHeight="false" outlineLevel="0" collapsed="false">
      <c r="A205" s="18"/>
      <c r="B205" s="17"/>
      <c r="C205" s="20"/>
      <c r="D205" s="17"/>
      <c r="E205" s="15"/>
      <c r="F205" s="15"/>
      <c r="G205" s="12" t="str">
        <f aca="false">IF(AND(E205="",F205=""),"",F205-E205)</f>
        <v/>
      </c>
      <c r="H205" s="17"/>
    </row>
    <row r="206" customFormat="false" ht="15" hidden="false" customHeight="false" outlineLevel="0" collapsed="false">
      <c r="A206" s="18"/>
      <c r="B206" s="17"/>
      <c r="C206" s="20"/>
      <c r="D206" s="17"/>
      <c r="E206" s="15"/>
      <c r="F206" s="15"/>
      <c r="G206" s="12" t="str">
        <f aca="false">IF(AND(E206="",F206=""),"",F206-E206)</f>
        <v/>
      </c>
      <c r="H206" s="17"/>
    </row>
    <row r="207" customFormat="false" ht="15" hidden="false" customHeight="false" outlineLevel="0" collapsed="false">
      <c r="A207" s="18"/>
      <c r="B207" s="17"/>
      <c r="C207" s="20"/>
      <c r="D207" s="17"/>
      <c r="E207" s="15"/>
      <c r="F207" s="15"/>
      <c r="G207" s="12" t="str">
        <f aca="false">IF(AND(E207="",F207=""),"",F207-E207)</f>
        <v/>
      </c>
      <c r="H207" s="17"/>
    </row>
    <row r="208" customFormat="false" ht="15" hidden="false" customHeight="false" outlineLevel="0" collapsed="false">
      <c r="A208" s="18"/>
      <c r="B208" s="17"/>
      <c r="C208" s="20"/>
      <c r="D208" s="17"/>
      <c r="E208" s="15"/>
      <c r="F208" s="15"/>
      <c r="G208" s="12" t="str">
        <f aca="false">IF(AND(E208="",F208=""),"",F208-E208)</f>
        <v/>
      </c>
      <c r="H208" s="17"/>
    </row>
    <row r="209" customFormat="false" ht="15" hidden="false" customHeight="false" outlineLevel="0" collapsed="false">
      <c r="A209" s="18"/>
      <c r="B209" s="17"/>
      <c r="C209" s="20"/>
      <c r="D209" s="17"/>
      <c r="E209" s="15"/>
      <c r="F209" s="15"/>
      <c r="G209" s="12" t="str">
        <f aca="false">IF(AND(E209="",F209=""),"",F209-E209)</f>
        <v/>
      </c>
      <c r="H209" s="17"/>
    </row>
    <row r="210" customFormat="false" ht="15" hidden="false" customHeight="false" outlineLevel="0" collapsed="false">
      <c r="A210" s="18"/>
      <c r="B210" s="17"/>
      <c r="C210" s="20"/>
      <c r="D210" s="17"/>
      <c r="E210" s="15"/>
      <c r="F210" s="15"/>
      <c r="G210" s="12" t="str">
        <f aca="false">IF(AND(E210="",F210=""),"",F210-E210)</f>
        <v/>
      </c>
      <c r="H210" s="17"/>
    </row>
    <row r="211" customFormat="false" ht="15" hidden="false" customHeight="false" outlineLevel="0" collapsed="false">
      <c r="A211" s="18"/>
      <c r="B211" s="17"/>
      <c r="C211" s="20"/>
      <c r="D211" s="17"/>
      <c r="E211" s="15"/>
      <c r="F211" s="15"/>
      <c r="G211" s="12" t="str">
        <f aca="false">IF(AND(E211="",F211=""),"",F211-E211)</f>
        <v/>
      </c>
      <c r="H211" s="17"/>
    </row>
    <row r="212" customFormat="false" ht="15" hidden="false" customHeight="false" outlineLevel="0" collapsed="false">
      <c r="A212" s="18"/>
      <c r="B212" s="17"/>
      <c r="C212" s="20"/>
      <c r="D212" s="17"/>
      <c r="E212" s="15"/>
      <c r="F212" s="15"/>
      <c r="G212" s="12" t="str">
        <f aca="false">IF(AND(E212="",F212=""),"",F212-E212)</f>
        <v/>
      </c>
      <c r="H212" s="17"/>
    </row>
    <row r="213" customFormat="false" ht="15" hidden="false" customHeight="false" outlineLevel="0" collapsed="false">
      <c r="A213" s="18"/>
      <c r="B213" s="17"/>
      <c r="C213" s="20"/>
      <c r="D213" s="17"/>
      <c r="E213" s="15"/>
      <c r="F213" s="15"/>
      <c r="G213" s="12" t="str">
        <f aca="false">IF(AND(E213="",F213=""),"",F213-E213)</f>
        <v/>
      </c>
      <c r="H213" s="17"/>
    </row>
    <row r="214" customFormat="false" ht="15" hidden="false" customHeight="false" outlineLevel="0" collapsed="false">
      <c r="A214" s="18"/>
      <c r="B214" s="17"/>
      <c r="C214" s="20"/>
      <c r="D214" s="17"/>
      <c r="E214" s="15"/>
      <c r="F214" s="15"/>
      <c r="G214" s="12" t="str">
        <f aca="false">IF(AND(E214="",F214=""),"",F214-E214)</f>
        <v/>
      </c>
      <c r="H214" s="17"/>
    </row>
    <row r="215" customFormat="false" ht="15" hidden="false" customHeight="false" outlineLevel="0" collapsed="false">
      <c r="A215" s="18"/>
      <c r="B215" s="17"/>
      <c r="C215" s="20"/>
      <c r="D215" s="17"/>
      <c r="E215" s="15"/>
      <c r="F215" s="15"/>
      <c r="G215" s="12" t="str">
        <f aca="false">IF(AND(E215="",F215=""),"",F215-E215)</f>
        <v/>
      </c>
      <c r="H215" s="17"/>
    </row>
    <row r="216" customFormat="false" ht="15" hidden="false" customHeight="false" outlineLevel="0" collapsed="false">
      <c r="A216" s="18"/>
      <c r="B216" s="17"/>
      <c r="C216" s="20"/>
      <c r="D216" s="17"/>
      <c r="E216" s="15"/>
      <c r="F216" s="15"/>
      <c r="G216" s="12" t="str">
        <f aca="false">IF(AND(E216="",F216=""),"",F216-E216)</f>
        <v/>
      </c>
      <c r="H216" s="17"/>
    </row>
    <row r="217" customFormat="false" ht="15" hidden="false" customHeight="false" outlineLevel="0" collapsed="false">
      <c r="A217" s="18"/>
      <c r="B217" s="17"/>
      <c r="C217" s="20"/>
      <c r="D217" s="17"/>
      <c r="E217" s="15"/>
      <c r="F217" s="15"/>
      <c r="G217" s="12" t="str">
        <f aca="false">IF(AND(E217="",F217=""),"",F217-E217)</f>
        <v/>
      </c>
      <c r="H217" s="17"/>
    </row>
    <row r="218" customFormat="false" ht="15" hidden="false" customHeight="false" outlineLevel="0" collapsed="false">
      <c r="A218" s="18"/>
      <c r="B218" s="17"/>
      <c r="C218" s="20"/>
      <c r="D218" s="17"/>
      <c r="E218" s="15"/>
      <c r="F218" s="15"/>
      <c r="G218" s="12" t="str">
        <f aca="false">IF(AND(E218="",F218=""),"",F218-E218)</f>
        <v/>
      </c>
      <c r="H218" s="17"/>
    </row>
    <row r="219" customFormat="false" ht="15" hidden="false" customHeight="false" outlineLevel="0" collapsed="false">
      <c r="A219" s="18"/>
      <c r="B219" s="17"/>
      <c r="C219" s="20"/>
      <c r="D219" s="17"/>
      <c r="E219" s="15"/>
      <c r="F219" s="15"/>
      <c r="G219" s="12" t="str">
        <f aca="false">IF(AND(E219="",F219=""),"",F219-E219)</f>
        <v/>
      </c>
      <c r="H219" s="17"/>
    </row>
    <row r="220" customFormat="false" ht="15" hidden="false" customHeight="false" outlineLevel="0" collapsed="false">
      <c r="A220" s="18"/>
      <c r="B220" s="17"/>
      <c r="C220" s="20"/>
      <c r="D220" s="17"/>
      <c r="E220" s="15"/>
      <c r="F220" s="15"/>
      <c r="G220" s="12" t="str">
        <f aca="false">IF(AND(E220="",F220=""),"",F220-E220)</f>
        <v/>
      </c>
      <c r="H220" s="17"/>
    </row>
    <row r="221" customFormat="false" ht="15" hidden="false" customHeight="false" outlineLevel="0" collapsed="false">
      <c r="A221" s="18"/>
      <c r="B221" s="17"/>
      <c r="C221" s="20"/>
      <c r="D221" s="17"/>
      <c r="E221" s="15"/>
      <c r="F221" s="15"/>
      <c r="G221" s="12" t="str">
        <f aca="false">IF(AND(E221="",F221=""),"",F221-E221)</f>
        <v/>
      </c>
      <c r="H221" s="17"/>
    </row>
    <row r="222" customFormat="false" ht="15" hidden="false" customHeight="false" outlineLevel="0" collapsed="false">
      <c r="A222" s="18"/>
      <c r="B222" s="17"/>
      <c r="C222" s="20"/>
      <c r="D222" s="17"/>
      <c r="E222" s="15"/>
      <c r="F222" s="15"/>
      <c r="G222" s="12" t="str">
        <f aca="false">IF(AND(E222="",F222=""),"",F222-E222)</f>
        <v/>
      </c>
      <c r="H222" s="17"/>
    </row>
    <row r="223" customFormat="false" ht="15" hidden="false" customHeight="false" outlineLevel="0" collapsed="false">
      <c r="A223" s="18"/>
      <c r="B223" s="17"/>
      <c r="C223" s="20"/>
      <c r="D223" s="17"/>
      <c r="E223" s="15"/>
      <c r="F223" s="15"/>
      <c r="G223" s="12" t="str">
        <f aca="false">IF(AND(E223="",F223=""),"",F223-E223)</f>
        <v/>
      </c>
      <c r="H223" s="17"/>
    </row>
    <row r="224" customFormat="false" ht="15" hidden="false" customHeight="false" outlineLevel="0" collapsed="false">
      <c r="A224" s="18"/>
      <c r="B224" s="17"/>
      <c r="C224" s="20"/>
      <c r="D224" s="17"/>
      <c r="E224" s="15"/>
      <c r="F224" s="15"/>
      <c r="G224" s="12" t="str">
        <f aca="false">IF(AND(E224="",F224=""),"",F224-E224)</f>
        <v/>
      </c>
      <c r="H224" s="17"/>
    </row>
    <row r="225" customFormat="false" ht="15" hidden="false" customHeight="false" outlineLevel="0" collapsed="false">
      <c r="A225" s="18"/>
      <c r="B225" s="17"/>
      <c r="C225" s="20"/>
      <c r="D225" s="17"/>
      <c r="E225" s="15"/>
      <c r="F225" s="15"/>
      <c r="G225" s="12" t="str">
        <f aca="false">IF(AND(E225="",F225=""),"",F225-E225)</f>
        <v/>
      </c>
      <c r="H225" s="17"/>
    </row>
    <row r="226" customFormat="false" ht="15" hidden="false" customHeight="false" outlineLevel="0" collapsed="false">
      <c r="A226" s="18"/>
      <c r="B226" s="17"/>
      <c r="C226" s="20"/>
      <c r="D226" s="17"/>
      <c r="E226" s="15"/>
      <c r="F226" s="15"/>
      <c r="G226" s="12" t="str">
        <f aca="false">IF(AND(E226="",F226=""),"",F226-E226)</f>
        <v/>
      </c>
      <c r="H226" s="17"/>
    </row>
    <row r="227" customFormat="false" ht="15" hidden="false" customHeight="false" outlineLevel="0" collapsed="false">
      <c r="A227" s="18"/>
      <c r="B227" s="17"/>
      <c r="C227" s="20"/>
      <c r="D227" s="17"/>
      <c r="E227" s="15"/>
      <c r="F227" s="15"/>
      <c r="G227" s="12" t="str">
        <f aca="false">IF(AND(E227="",F227=""),"",F227-E227)</f>
        <v/>
      </c>
      <c r="H227" s="17"/>
    </row>
    <row r="228" customFormat="false" ht="15" hidden="false" customHeight="false" outlineLevel="0" collapsed="false">
      <c r="A228" s="18"/>
      <c r="B228" s="17"/>
      <c r="C228" s="20"/>
      <c r="D228" s="17"/>
      <c r="E228" s="15"/>
      <c r="F228" s="15"/>
      <c r="G228" s="12" t="str">
        <f aca="false">IF(AND(E228="",F228=""),"",F228-E228)</f>
        <v/>
      </c>
      <c r="H228" s="17"/>
    </row>
    <row r="229" customFormat="false" ht="15" hidden="false" customHeight="false" outlineLevel="0" collapsed="false">
      <c r="A229" s="18"/>
      <c r="B229" s="17"/>
      <c r="C229" s="20"/>
      <c r="D229" s="17"/>
      <c r="E229" s="15"/>
      <c r="F229" s="15"/>
      <c r="G229" s="12" t="str">
        <f aca="false">IF(AND(E229="",F229=""),"",F229-E229)</f>
        <v/>
      </c>
      <c r="H229" s="17"/>
    </row>
    <row r="230" customFormat="false" ht="15" hidden="false" customHeight="false" outlineLevel="0" collapsed="false">
      <c r="A230" s="18"/>
      <c r="B230" s="17"/>
      <c r="C230" s="20"/>
      <c r="D230" s="17"/>
      <c r="E230" s="15"/>
      <c r="F230" s="15"/>
      <c r="G230" s="12" t="str">
        <f aca="false">IF(AND(E230="",F230=""),"",F230-E230)</f>
        <v/>
      </c>
      <c r="H230" s="17"/>
    </row>
    <row r="231" customFormat="false" ht="15" hidden="false" customHeight="false" outlineLevel="0" collapsed="false">
      <c r="A231" s="18"/>
      <c r="B231" s="17"/>
      <c r="C231" s="20"/>
      <c r="D231" s="17"/>
      <c r="E231" s="15"/>
      <c r="F231" s="15"/>
      <c r="G231" s="12" t="str">
        <f aca="false">IF(AND(E231="",F231=""),"",F231-E231)</f>
        <v/>
      </c>
      <c r="H231" s="17"/>
    </row>
    <row r="232" customFormat="false" ht="15" hidden="false" customHeight="false" outlineLevel="0" collapsed="false">
      <c r="A232" s="18"/>
      <c r="B232" s="17"/>
      <c r="C232" s="20"/>
      <c r="D232" s="17"/>
      <c r="E232" s="15"/>
      <c r="F232" s="15"/>
      <c r="G232" s="12" t="str">
        <f aca="false">IF(AND(E232="",F232=""),"",F232-E232)</f>
        <v/>
      </c>
      <c r="H232" s="17"/>
    </row>
    <row r="233" customFormat="false" ht="15" hidden="false" customHeight="false" outlineLevel="0" collapsed="false">
      <c r="A233" s="18"/>
      <c r="B233" s="17"/>
      <c r="C233" s="20"/>
      <c r="D233" s="17"/>
      <c r="E233" s="15"/>
      <c r="F233" s="15"/>
      <c r="G233" s="12" t="str">
        <f aca="false">IF(AND(E233="",F233=""),"",F233-E233)</f>
        <v/>
      </c>
      <c r="H233" s="17"/>
    </row>
    <row r="234" customFormat="false" ht="15" hidden="false" customHeight="false" outlineLevel="0" collapsed="false">
      <c r="A234" s="18"/>
      <c r="B234" s="17"/>
      <c r="C234" s="20"/>
      <c r="D234" s="17"/>
      <c r="E234" s="15"/>
      <c r="F234" s="15"/>
      <c r="G234" s="12" t="str">
        <f aca="false">IF(AND(E234="",F234=""),"",F234-E234)</f>
        <v/>
      </c>
      <c r="H234" s="17"/>
    </row>
    <row r="235" customFormat="false" ht="15" hidden="false" customHeight="false" outlineLevel="0" collapsed="false">
      <c r="A235" s="18"/>
      <c r="B235" s="17"/>
      <c r="C235" s="20"/>
      <c r="D235" s="17"/>
      <c r="E235" s="15"/>
      <c r="F235" s="15"/>
      <c r="G235" s="12" t="str">
        <f aca="false">IF(AND(E235="",F235=""),"",F235-E235)</f>
        <v/>
      </c>
      <c r="H235" s="17"/>
    </row>
    <row r="236" customFormat="false" ht="15" hidden="false" customHeight="false" outlineLevel="0" collapsed="false">
      <c r="A236" s="18"/>
      <c r="B236" s="17"/>
      <c r="C236" s="20"/>
      <c r="D236" s="17"/>
      <c r="E236" s="15"/>
      <c r="F236" s="15"/>
      <c r="G236" s="12" t="str">
        <f aca="false">IF(AND(E236="",F236=""),"",F236-E236)</f>
        <v/>
      </c>
      <c r="H236" s="17"/>
    </row>
    <row r="237" customFormat="false" ht="15" hidden="false" customHeight="false" outlineLevel="0" collapsed="false">
      <c r="A237" s="18"/>
      <c r="B237" s="17"/>
      <c r="C237" s="20"/>
      <c r="D237" s="17"/>
      <c r="E237" s="15"/>
      <c r="F237" s="15"/>
      <c r="G237" s="12" t="str">
        <f aca="false">IF(AND(E237="",F237=""),"",F237-E237)</f>
        <v/>
      </c>
      <c r="H237" s="17"/>
    </row>
    <row r="238" customFormat="false" ht="15" hidden="false" customHeight="false" outlineLevel="0" collapsed="false">
      <c r="A238" s="18"/>
      <c r="B238" s="17"/>
      <c r="C238" s="20"/>
      <c r="D238" s="17"/>
      <c r="E238" s="15"/>
      <c r="F238" s="15"/>
      <c r="G238" s="12" t="str">
        <f aca="false">IF(AND(E238="",F238=""),"",F238-E238)</f>
        <v/>
      </c>
      <c r="H238" s="17"/>
    </row>
    <row r="239" customFormat="false" ht="15" hidden="false" customHeight="false" outlineLevel="0" collapsed="false">
      <c r="A239" s="18"/>
      <c r="B239" s="17"/>
      <c r="C239" s="20"/>
      <c r="D239" s="17"/>
      <c r="E239" s="15"/>
      <c r="F239" s="15"/>
      <c r="G239" s="12" t="str">
        <f aca="false">IF(AND(E239="",F239=""),"",F239-E239)</f>
        <v/>
      </c>
      <c r="H239" s="17"/>
    </row>
    <row r="240" customFormat="false" ht="15" hidden="false" customHeight="false" outlineLevel="0" collapsed="false">
      <c r="A240" s="18"/>
      <c r="B240" s="17"/>
      <c r="C240" s="20"/>
      <c r="D240" s="17"/>
      <c r="E240" s="15"/>
      <c r="F240" s="15"/>
      <c r="G240" s="12" t="str">
        <f aca="false">IF(AND(E240="",F240=""),"",F240-E240)</f>
        <v/>
      </c>
      <c r="H240" s="17"/>
    </row>
    <row r="241" customFormat="false" ht="15" hidden="false" customHeight="false" outlineLevel="0" collapsed="false">
      <c r="A241" s="18"/>
      <c r="B241" s="17"/>
      <c r="C241" s="20"/>
      <c r="D241" s="17"/>
      <c r="E241" s="15"/>
      <c r="F241" s="15"/>
      <c r="G241" s="12" t="str">
        <f aca="false">IF(AND(E241="",F241=""),"",F241-E241)</f>
        <v/>
      </c>
      <c r="H241" s="17"/>
    </row>
    <row r="242" customFormat="false" ht="15" hidden="false" customHeight="false" outlineLevel="0" collapsed="false">
      <c r="A242" s="18"/>
      <c r="B242" s="17"/>
      <c r="C242" s="20"/>
      <c r="D242" s="17"/>
      <c r="E242" s="15"/>
      <c r="F242" s="15"/>
      <c r="G242" s="12" t="str">
        <f aca="false">IF(AND(E242="",F242=""),"",F242-E242)</f>
        <v/>
      </c>
      <c r="H242" s="17"/>
    </row>
    <row r="243" customFormat="false" ht="15" hidden="false" customHeight="false" outlineLevel="0" collapsed="false">
      <c r="A243" s="18"/>
      <c r="B243" s="17"/>
      <c r="C243" s="20"/>
      <c r="D243" s="17"/>
      <c r="E243" s="15"/>
      <c r="F243" s="15"/>
      <c r="G243" s="12" t="str">
        <f aca="false">IF(AND(E243="",F243=""),"",F243-E243)</f>
        <v/>
      </c>
      <c r="H243" s="17"/>
    </row>
    <row r="244" customFormat="false" ht="15" hidden="false" customHeight="false" outlineLevel="0" collapsed="false">
      <c r="A244" s="18"/>
      <c r="B244" s="17"/>
      <c r="C244" s="20"/>
      <c r="D244" s="17"/>
      <c r="E244" s="15"/>
      <c r="F244" s="15"/>
      <c r="G244" s="12" t="str">
        <f aca="false">IF(AND(E244="",F244=""),"",F244-E244)</f>
        <v/>
      </c>
      <c r="H244" s="17"/>
    </row>
    <row r="245" customFormat="false" ht="15" hidden="false" customHeight="false" outlineLevel="0" collapsed="false">
      <c r="A245" s="18"/>
      <c r="B245" s="17"/>
      <c r="C245" s="20"/>
      <c r="D245" s="17"/>
      <c r="E245" s="15"/>
      <c r="F245" s="15"/>
      <c r="G245" s="12" t="str">
        <f aca="false">IF(AND(E245="",F245=""),"",F245-E245)</f>
        <v/>
      </c>
      <c r="H245" s="17"/>
    </row>
    <row r="246" customFormat="false" ht="15" hidden="false" customHeight="false" outlineLevel="0" collapsed="false">
      <c r="A246" s="18"/>
      <c r="B246" s="17"/>
      <c r="C246" s="20"/>
      <c r="D246" s="17"/>
      <c r="E246" s="15"/>
      <c r="F246" s="15"/>
      <c r="G246" s="12" t="str">
        <f aca="false">IF(AND(E246="",F246=""),"",F246-E246)</f>
        <v/>
      </c>
      <c r="H246" s="17"/>
    </row>
    <row r="247" customFormat="false" ht="15" hidden="false" customHeight="false" outlineLevel="0" collapsed="false">
      <c r="A247" s="18"/>
      <c r="B247" s="17"/>
      <c r="C247" s="20"/>
      <c r="D247" s="17"/>
      <c r="E247" s="15"/>
      <c r="F247" s="15"/>
      <c r="G247" s="12" t="str">
        <f aca="false">IF(AND(E247="",F247=""),"",F247-E247)</f>
        <v/>
      </c>
      <c r="H247" s="17"/>
    </row>
    <row r="248" customFormat="false" ht="15" hidden="false" customHeight="false" outlineLevel="0" collapsed="false">
      <c r="A248" s="18"/>
      <c r="B248" s="17"/>
      <c r="C248" s="20"/>
      <c r="D248" s="17"/>
      <c r="E248" s="15"/>
      <c r="F248" s="15"/>
      <c r="G248" s="12" t="str">
        <f aca="false">IF(AND(E248="",F248=""),"",F248-E248)</f>
        <v/>
      </c>
      <c r="H248" s="17"/>
    </row>
    <row r="249" customFormat="false" ht="15" hidden="false" customHeight="false" outlineLevel="0" collapsed="false">
      <c r="A249" s="18"/>
      <c r="B249" s="17"/>
      <c r="C249" s="20"/>
      <c r="D249" s="17"/>
      <c r="E249" s="15"/>
      <c r="F249" s="15"/>
      <c r="G249" s="12" t="str">
        <f aca="false">IF(AND(E249="",F249=""),"",F249-E249)</f>
        <v/>
      </c>
      <c r="H249" s="17"/>
    </row>
    <row r="250" customFormat="false" ht="15" hidden="false" customHeight="false" outlineLevel="0" collapsed="false">
      <c r="A250" s="18"/>
      <c r="B250" s="17"/>
      <c r="C250" s="20"/>
      <c r="D250" s="17"/>
      <c r="E250" s="15"/>
      <c r="F250" s="15"/>
      <c r="G250" s="12" t="str">
        <f aca="false">IF(AND(E250="",F250=""),"",F250-E250)</f>
        <v/>
      </c>
      <c r="H250" s="17"/>
    </row>
    <row r="251" customFormat="false" ht="15" hidden="false" customHeight="false" outlineLevel="0" collapsed="false">
      <c r="A251" s="18"/>
      <c r="B251" s="17"/>
      <c r="C251" s="20"/>
      <c r="D251" s="17"/>
      <c r="E251" s="15"/>
      <c r="F251" s="15"/>
      <c r="G251" s="12" t="str">
        <f aca="false">IF(AND(E251="",F251=""),"",F251-E251)</f>
        <v/>
      </c>
      <c r="H251" s="17"/>
    </row>
    <row r="252" customFormat="false" ht="15" hidden="false" customHeight="false" outlineLevel="0" collapsed="false">
      <c r="A252" s="18"/>
      <c r="B252" s="17"/>
      <c r="C252" s="20"/>
      <c r="D252" s="17"/>
      <c r="E252" s="15"/>
      <c r="F252" s="15"/>
      <c r="G252" s="12" t="str">
        <f aca="false">IF(AND(E252="",F252=""),"",F252-E252)</f>
        <v/>
      </c>
      <c r="H252" s="17"/>
    </row>
    <row r="253" customFormat="false" ht="15" hidden="false" customHeight="false" outlineLevel="0" collapsed="false">
      <c r="A253" s="18"/>
      <c r="B253" s="17"/>
      <c r="C253" s="20"/>
      <c r="D253" s="17"/>
      <c r="E253" s="15"/>
      <c r="F253" s="15"/>
      <c r="G253" s="12" t="str">
        <f aca="false">IF(AND(E253="",F253=""),"",F253-E253)</f>
        <v/>
      </c>
      <c r="H253" s="17"/>
    </row>
    <row r="254" customFormat="false" ht="15" hidden="false" customHeight="false" outlineLevel="0" collapsed="false">
      <c r="A254" s="18"/>
      <c r="B254" s="17"/>
      <c r="C254" s="20"/>
      <c r="D254" s="17"/>
      <c r="E254" s="15"/>
      <c r="F254" s="15"/>
      <c r="G254" s="12" t="str">
        <f aca="false">IF(AND(E254="",F254=""),"",F254-E254)</f>
        <v/>
      </c>
      <c r="H254" s="17"/>
    </row>
    <row r="255" customFormat="false" ht="15" hidden="false" customHeight="false" outlineLevel="0" collapsed="false">
      <c r="A255" s="18"/>
      <c r="B255" s="17"/>
      <c r="C255" s="20"/>
      <c r="D255" s="17"/>
      <c r="E255" s="15"/>
      <c r="F255" s="15"/>
      <c r="G255" s="12" t="str">
        <f aca="false">IF(AND(E255="",F255=""),"",F255-E255)</f>
        <v/>
      </c>
      <c r="H255" s="17"/>
    </row>
    <row r="256" customFormat="false" ht="15" hidden="false" customHeight="false" outlineLevel="0" collapsed="false">
      <c r="A256" s="18"/>
      <c r="B256" s="17"/>
      <c r="C256" s="20"/>
      <c r="D256" s="17"/>
      <c r="E256" s="15"/>
      <c r="F256" s="15"/>
      <c r="G256" s="12" t="str">
        <f aca="false">IF(AND(E256="",F256=""),"",F256-E256)</f>
        <v/>
      </c>
      <c r="H256" s="17"/>
    </row>
    <row r="257" customFormat="false" ht="15" hidden="false" customHeight="false" outlineLevel="0" collapsed="false">
      <c r="A257" s="18"/>
      <c r="B257" s="17"/>
      <c r="C257" s="20"/>
      <c r="D257" s="17"/>
      <c r="E257" s="15"/>
      <c r="F257" s="15"/>
      <c r="G257" s="12" t="str">
        <f aca="false">IF(AND(E257="",F257=""),"",F257-E257)</f>
        <v/>
      </c>
      <c r="H257" s="17"/>
    </row>
    <row r="258" customFormat="false" ht="15" hidden="false" customHeight="false" outlineLevel="0" collapsed="false">
      <c r="A258" s="18"/>
      <c r="B258" s="17"/>
      <c r="C258" s="20"/>
      <c r="D258" s="17"/>
      <c r="E258" s="15"/>
      <c r="F258" s="15"/>
      <c r="G258" s="12" t="str">
        <f aca="false">IF(AND(E258="",F258=""),"",F258-E258)</f>
        <v/>
      </c>
      <c r="H258" s="17"/>
    </row>
    <row r="259" customFormat="false" ht="15" hidden="false" customHeight="false" outlineLevel="0" collapsed="false">
      <c r="A259" s="18"/>
      <c r="B259" s="17"/>
      <c r="C259" s="20"/>
      <c r="D259" s="17"/>
      <c r="E259" s="15"/>
      <c r="F259" s="15"/>
      <c r="G259" s="12" t="str">
        <f aca="false">IF(AND(E259="",F259=""),"",F259-E259)</f>
        <v/>
      </c>
      <c r="H259" s="17"/>
    </row>
    <row r="260" customFormat="false" ht="15" hidden="false" customHeight="false" outlineLevel="0" collapsed="false">
      <c r="A260" s="18"/>
      <c r="B260" s="17"/>
      <c r="C260" s="20"/>
      <c r="D260" s="17"/>
      <c r="E260" s="15"/>
      <c r="F260" s="15"/>
      <c r="G260" s="12" t="str">
        <f aca="false">IF(AND(E260="",F260=""),"",F260-E260)</f>
        <v/>
      </c>
      <c r="H260" s="17"/>
    </row>
    <row r="261" customFormat="false" ht="15" hidden="false" customHeight="false" outlineLevel="0" collapsed="false">
      <c r="A261" s="18"/>
      <c r="B261" s="17"/>
      <c r="C261" s="20"/>
      <c r="D261" s="17"/>
      <c r="E261" s="15"/>
      <c r="F261" s="15"/>
      <c r="G261" s="12" t="str">
        <f aca="false">IF(AND(E261="",F261=""),"",F261-E261)</f>
        <v/>
      </c>
      <c r="H261" s="17"/>
    </row>
    <row r="262" customFormat="false" ht="15" hidden="false" customHeight="false" outlineLevel="0" collapsed="false">
      <c r="A262" s="18"/>
      <c r="B262" s="17"/>
      <c r="C262" s="20"/>
      <c r="D262" s="17"/>
      <c r="E262" s="15"/>
      <c r="F262" s="15"/>
      <c r="G262" s="12" t="str">
        <f aca="false">IF(AND(E262="",F262=""),"",F262-E262)</f>
        <v/>
      </c>
      <c r="H262" s="17"/>
    </row>
    <row r="263" customFormat="false" ht="15" hidden="false" customHeight="false" outlineLevel="0" collapsed="false">
      <c r="A263" s="18"/>
      <c r="B263" s="17"/>
      <c r="C263" s="20"/>
      <c r="D263" s="17"/>
      <c r="E263" s="15"/>
      <c r="F263" s="15"/>
      <c r="G263" s="12" t="str">
        <f aca="false">IF(AND(E263="",F263=""),"",F263-E263)</f>
        <v/>
      </c>
      <c r="H263" s="17"/>
    </row>
    <row r="264" customFormat="false" ht="15" hidden="false" customHeight="false" outlineLevel="0" collapsed="false">
      <c r="A264" s="18"/>
      <c r="B264" s="17"/>
      <c r="C264" s="20"/>
      <c r="D264" s="17"/>
      <c r="E264" s="15"/>
      <c r="F264" s="15"/>
      <c r="G264" s="12" t="str">
        <f aca="false">IF(AND(E264="",F264=""),"",F264-E264)</f>
        <v/>
      </c>
      <c r="H264" s="17"/>
    </row>
    <row r="265" customFormat="false" ht="15" hidden="false" customHeight="false" outlineLevel="0" collapsed="false">
      <c r="A265" s="18"/>
      <c r="B265" s="17"/>
      <c r="C265" s="20"/>
      <c r="D265" s="17"/>
      <c r="E265" s="15"/>
      <c r="F265" s="15"/>
      <c r="G265" s="12" t="str">
        <f aca="false">IF(AND(E265="",F265=""),"",F265-E265)</f>
        <v/>
      </c>
      <c r="H265" s="17"/>
    </row>
    <row r="266" customFormat="false" ht="15" hidden="false" customHeight="false" outlineLevel="0" collapsed="false">
      <c r="A266" s="18"/>
      <c r="B266" s="17"/>
      <c r="C266" s="20"/>
      <c r="D266" s="17"/>
      <c r="E266" s="15"/>
      <c r="F266" s="15"/>
      <c r="G266" s="12" t="str">
        <f aca="false">IF(AND(E266="",F266=""),"",F266-E266)</f>
        <v/>
      </c>
      <c r="H266" s="17"/>
    </row>
    <row r="267" customFormat="false" ht="15" hidden="false" customHeight="false" outlineLevel="0" collapsed="false">
      <c r="A267" s="18"/>
      <c r="B267" s="17"/>
      <c r="C267" s="20"/>
      <c r="D267" s="17"/>
      <c r="E267" s="15"/>
      <c r="F267" s="15"/>
      <c r="G267" s="12" t="str">
        <f aca="false">IF(AND(E267="",F267=""),"",F267-E267)</f>
        <v/>
      </c>
      <c r="H267" s="17"/>
    </row>
    <row r="268" customFormat="false" ht="15" hidden="false" customHeight="false" outlineLevel="0" collapsed="false">
      <c r="A268" s="18"/>
      <c r="B268" s="17"/>
      <c r="C268" s="20"/>
      <c r="D268" s="17"/>
      <c r="E268" s="15"/>
      <c r="F268" s="15"/>
      <c r="G268" s="12" t="str">
        <f aca="false">IF(AND(E268="",F268=""),"",F268-E268)</f>
        <v/>
      </c>
      <c r="H268" s="17"/>
    </row>
    <row r="269" customFormat="false" ht="15" hidden="false" customHeight="false" outlineLevel="0" collapsed="false">
      <c r="A269" s="18"/>
      <c r="B269" s="17"/>
      <c r="C269" s="20"/>
      <c r="D269" s="17"/>
      <c r="E269" s="15"/>
      <c r="F269" s="15"/>
      <c r="G269" s="12" t="str">
        <f aca="false">IF(AND(E269="",F269=""),"",F269-E269)</f>
        <v/>
      </c>
      <c r="H269" s="17"/>
    </row>
    <row r="270" customFormat="false" ht="15" hidden="false" customHeight="false" outlineLevel="0" collapsed="false">
      <c r="A270" s="18"/>
      <c r="B270" s="17"/>
      <c r="C270" s="20"/>
      <c r="D270" s="17"/>
      <c r="E270" s="15"/>
      <c r="F270" s="15"/>
      <c r="G270" s="12" t="str">
        <f aca="false">IF(AND(E270="",F270=""),"",F270-E270)</f>
        <v/>
      </c>
      <c r="H270" s="17"/>
    </row>
    <row r="271" customFormat="false" ht="15" hidden="false" customHeight="false" outlineLevel="0" collapsed="false">
      <c r="A271" s="18"/>
      <c r="B271" s="17"/>
      <c r="C271" s="20"/>
      <c r="D271" s="17"/>
      <c r="E271" s="15"/>
      <c r="F271" s="15"/>
      <c r="G271" s="12" t="str">
        <f aca="false">IF(AND(E271="",F271=""),"",F271-E271)</f>
        <v/>
      </c>
      <c r="H271" s="17"/>
    </row>
    <row r="272" customFormat="false" ht="15" hidden="false" customHeight="false" outlineLevel="0" collapsed="false">
      <c r="A272" s="18"/>
      <c r="B272" s="17"/>
      <c r="C272" s="20"/>
      <c r="D272" s="17"/>
      <c r="E272" s="15"/>
      <c r="F272" s="15"/>
      <c r="G272" s="12" t="str">
        <f aca="false">IF(AND(E272="",F272=""),"",F272-E272)</f>
        <v/>
      </c>
      <c r="H272" s="17"/>
    </row>
    <row r="273" customFormat="false" ht="15" hidden="false" customHeight="false" outlineLevel="0" collapsed="false">
      <c r="A273" s="18"/>
      <c r="B273" s="17"/>
      <c r="C273" s="20"/>
      <c r="D273" s="17"/>
      <c r="E273" s="15"/>
      <c r="F273" s="15"/>
      <c r="G273" s="12" t="str">
        <f aca="false">IF(AND(E273="",F273=""),"",F273-E273)</f>
        <v/>
      </c>
      <c r="H273" s="17"/>
    </row>
    <row r="274" customFormat="false" ht="15" hidden="false" customHeight="false" outlineLevel="0" collapsed="false">
      <c r="A274" s="18"/>
      <c r="B274" s="17"/>
      <c r="C274" s="20"/>
      <c r="D274" s="17"/>
      <c r="E274" s="15"/>
      <c r="F274" s="15"/>
      <c r="G274" s="12" t="str">
        <f aca="false">IF(AND(E274="",F274=""),"",F274-E274)</f>
        <v/>
      </c>
      <c r="H274" s="17"/>
    </row>
    <row r="275" customFormat="false" ht="15" hidden="false" customHeight="false" outlineLevel="0" collapsed="false">
      <c r="A275" s="18"/>
      <c r="B275" s="17"/>
      <c r="C275" s="20"/>
      <c r="D275" s="17"/>
      <c r="E275" s="15"/>
      <c r="F275" s="15"/>
      <c r="G275" s="12" t="str">
        <f aca="false">IF(AND(E275="",F275=""),"",F275-E275)</f>
        <v/>
      </c>
      <c r="H275" s="17"/>
    </row>
    <row r="276" customFormat="false" ht="15" hidden="false" customHeight="false" outlineLevel="0" collapsed="false">
      <c r="A276" s="18"/>
      <c r="B276" s="17"/>
      <c r="C276" s="20"/>
      <c r="D276" s="17"/>
      <c r="E276" s="15"/>
      <c r="F276" s="15"/>
      <c r="G276" s="12" t="str">
        <f aca="false">IF(AND(E276="",F276=""),"",F276-E276)</f>
        <v/>
      </c>
      <c r="H276" s="17"/>
    </row>
    <row r="277" customFormat="false" ht="15" hidden="false" customHeight="false" outlineLevel="0" collapsed="false">
      <c r="A277" s="18"/>
      <c r="B277" s="17"/>
      <c r="C277" s="20"/>
      <c r="D277" s="17"/>
      <c r="E277" s="15"/>
      <c r="F277" s="15"/>
      <c r="G277" s="12" t="str">
        <f aca="false">IF(AND(E277="",F277=""),"",F277-E277)</f>
        <v/>
      </c>
      <c r="H277" s="17"/>
    </row>
    <row r="278" customFormat="false" ht="15" hidden="false" customHeight="false" outlineLevel="0" collapsed="false">
      <c r="A278" s="18"/>
      <c r="B278" s="17"/>
      <c r="C278" s="20"/>
      <c r="D278" s="17"/>
      <c r="E278" s="15"/>
      <c r="F278" s="15"/>
      <c r="G278" s="12" t="str">
        <f aca="false">IF(AND(E278="",F278=""),"",F278-E278)</f>
        <v/>
      </c>
      <c r="H278" s="17"/>
    </row>
    <row r="279" customFormat="false" ht="15" hidden="false" customHeight="false" outlineLevel="0" collapsed="false">
      <c r="A279" s="18"/>
      <c r="B279" s="17"/>
      <c r="C279" s="20"/>
      <c r="D279" s="17"/>
      <c r="E279" s="15"/>
      <c r="F279" s="15"/>
      <c r="G279" s="12" t="str">
        <f aca="false">IF(AND(E279="",F279=""),"",F279-E279)</f>
        <v/>
      </c>
      <c r="H279" s="17"/>
    </row>
    <row r="280" customFormat="false" ht="15" hidden="false" customHeight="false" outlineLevel="0" collapsed="false">
      <c r="A280" s="18"/>
      <c r="B280" s="17"/>
      <c r="C280" s="20"/>
      <c r="D280" s="17"/>
      <c r="E280" s="15"/>
      <c r="F280" s="15"/>
      <c r="G280" s="12" t="str">
        <f aca="false">IF(AND(E280="",F280=""),"",F280-E280)</f>
        <v/>
      </c>
      <c r="H280" s="17"/>
    </row>
    <row r="281" customFormat="false" ht="15" hidden="false" customHeight="false" outlineLevel="0" collapsed="false">
      <c r="A281" s="18"/>
      <c r="B281" s="17"/>
      <c r="C281" s="20"/>
      <c r="D281" s="17"/>
      <c r="E281" s="15"/>
      <c r="F281" s="15"/>
      <c r="G281" s="12" t="str">
        <f aca="false">IF(AND(E281="",F281=""),"",F281-E281)</f>
        <v/>
      </c>
      <c r="H281" s="17"/>
    </row>
    <row r="282" customFormat="false" ht="15" hidden="false" customHeight="false" outlineLevel="0" collapsed="false">
      <c r="A282" s="18"/>
      <c r="B282" s="17"/>
      <c r="C282" s="20"/>
      <c r="D282" s="17"/>
      <c r="E282" s="15"/>
      <c r="F282" s="15"/>
      <c r="G282" s="12" t="str">
        <f aca="false">IF(AND(E282="",F282=""),"",F282-E282)</f>
        <v/>
      </c>
      <c r="H282" s="17"/>
    </row>
    <row r="283" customFormat="false" ht="15" hidden="false" customHeight="false" outlineLevel="0" collapsed="false">
      <c r="A283" s="18"/>
      <c r="B283" s="17"/>
      <c r="C283" s="20"/>
      <c r="D283" s="17"/>
      <c r="E283" s="15"/>
      <c r="F283" s="15"/>
      <c r="G283" s="12" t="str">
        <f aca="false">IF(AND(E283="",F283=""),"",F283-E283)</f>
        <v/>
      </c>
      <c r="H283" s="17"/>
    </row>
    <row r="284" customFormat="false" ht="15" hidden="false" customHeight="false" outlineLevel="0" collapsed="false">
      <c r="A284" s="18"/>
      <c r="B284" s="17"/>
      <c r="C284" s="20"/>
      <c r="D284" s="17"/>
      <c r="E284" s="15"/>
      <c r="F284" s="15"/>
      <c r="G284" s="12" t="str">
        <f aca="false">IF(AND(E284="",F284=""),"",F284-E284)</f>
        <v/>
      </c>
      <c r="H284" s="17"/>
    </row>
    <row r="285" customFormat="false" ht="15" hidden="false" customHeight="false" outlineLevel="0" collapsed="false">
      <c r="A285" s="18"/>
      <c r="B285" s="17"/>
      <c r="C285" s="20"/>
      <c r="D285" s="17"/>
      <c r="E285" s="15"/>
      <c r="F285" s="15"/>
      <c r="G285" s="12" t="str">
        <f aca="false">IF(AND(E285="",F285=""),"",F285-E285)</f>
        <v/>
      </c>
      <c r="H285" s="17"/>
    </row>
    <row r="286" customFormat="false" ht="15" hidden="false" customHeight="false" outlineLevel="0" collapsed="false">
      <c r="A286" s="18"/>
      <c r="B286" s="17"/>
      <c r="C286" s="20"/>
      <c r="D286" s="17"/>
      <c r="E286" s="15"/>
      <c r="F286" s="15"/>
      <c r="G286" s="12" t="str">
        <f aca="false">IF(AND(E286="",F286=""),"",F286-E286)</f>
        <v/>
      </c>
      <c r="H286" s="17"/>
    </row>
    <row r="287" customFormat="false" ht="15" hidden="false" customHeight="false" outlineLevel="0" collapsed="false">
      <c r="A287" s="18"/>
      <c r="B287" s="17"/>
      <c r="C287" s="20"/>
      <c r="D287" s="17"/>
      <c r="E287" s="15"/>
      <c r="F287" s="15"/>
      <c r="G287" s="12" t="str">
        <f aca="false">IF(AND(E287="",F287=""),"",F287-E287)</f>
        <v/>
      </c>
      <c r="H287" s="17"/>
    </row>
    <row r="288" customFormat="false" ht="15" hidden="false" customHeight="false" outlineLevel="0" collapsed="false">
      <c r="A288" s="18"/>
      <c r="B288" s="17"/>
      <c r="C288" s="20"/>
      <c r="D288" s="17"/>
      <c r="E288" s="15"/>
      <c r="F288" s="15"/>
      <c r="G288" s="12" t="str">
        <f aca="false">IF(AND(E288="",F288=""),"",F288-E288)</f>
        <v/>
      </c>
      <c r="H288" s="17"/>
    </row>
    <row r="289" customFormat="false" ht="15" hidden="false" customHeight="false" outlineLevel="0" collapsed="false">
      <c r="A289" s="18"/>
      <c r="B289" s="17"/>
      <c r="C289" s="20"/>
      <c r="D289" s="17"/>
      <c r="E289" s="15"/>
      <c r="F289" s="15"/>
      <c r="G289" s="12" t="str">
        <f aca="false">IF(AND(E289="",F289=""),"",F289-E289)</f>
        <v/>
      </c>
      <c r="H289" s="17"/>
    </row>
    <row r="290" customFormat="false" ht="15" hidden="false" customHeight="false" outlineLevel="0" collapsed="false">
      <c r="A290" s="18"/>
      <c r="B290" s="17"/>
      <c r="C290" s="20"/>
      <c r="D290" s="17"/>
      <c r="E290" s="15"/>
      <c r="F290" s="15"/>
      <c r="G290" s="12" t="str">
        <f aca="false">IF(AND(E290="",F290=""),"",F290-E290)</f>
        <v/>
      </c>
      <c r="H290" s="17"/>
    </row>
    <row r="291" customFormat="false" ht="15" hidden="false" customHeight="false" outlineLevel="0" collapsed="false">
      <c r="A291" s="18"/>
      <c r="B291" s="17"/>
      <c r="C291" s="20"/>
      <c r="D291" s="17"/>
      <c r="E291" s="15"/>
      <c r="F291" s="15"/>
      <c r="G291" s="12" t="str">
        <f aca="false">IF(AND(E291="",F291=""),"",F291-E291)</f>
        <v/>
      </c>
      <c r="H291" s="17"/>
    </row>
    <row r="292" customFormat="false" ht="15" hidden="false" customHeight="false" outlineLevel="0" collapsed="false">
      <c r="A292" s="18"/>
      <c r="B292" s="17"/>
      <c r="C292" s="20"/>
      <c r="D292" s="17"/>
      <c r="E292" s="15"/>
      <c r="F292" s="15"/>
      <c r="G292" s="12" t="str">
        <f aca="false">IF(AND(E292="",F292=""),"",F292-E292)</f>
        <v/>
      </c>
      <c r="H292" s="17"/>
    </row>
    <row r="293" customFormat="false" ht="15" hidden="false" customHeight="false" outlineLevel="0" collapsed="false">
      <c r="A293" s="18"/>
      <c r="B293" s="17"/>
      <c r="C293" s="20"/>
      <c r="D293" s="17"/>
      <c r="E293" s="15"/>
      <c r="F293" s="15"/>
      <c r="G293" s="12" t="str">
        <f aca="false">IF(AND(E293="",F293=""),"",F293-E293)</f>
        <v/>
      </c>
      <c r="H293" s="17"/>
    </row>
    <row r="294" customFormat="false" ht="15" hidden="false" customHeight="false" outlineLevel="0" collapsed="false">
      <c r="A294" s="18"/>
      <c r="B294" s="17"/>
      <c r="C294" s="20"/>
      <c r="D294" s="17"/>
      <c r="E294" s="15"/>
      <c r="F294" s="15"/>
      <c r="G294" s="12" t="str">
        <f aca="false">IF(AND(E294="",F294=""),"",F294-E294)</f>
        <v/>
      </c>
      <c r="H294" s="17"/>
    </row>
    <row r="295" customFormat="false" ht="15" hidden="false" customHeight="false" outlineLevel="0" collapsed="false">
      <c r="A295" s="18"/>
      <c r="B295" s="17"/>
      <c r="C295" s="20"/>
      <c r="D295" s="17"/>
      <c r="E295" s="15"/>
      <c r="F295" s="15"/>
      <c r="G295" s="12" t="str">
        <f aca="false">IF(AND(E295="",F295=""),"",F295-E295)</f>
        <v/>
      </c>
      <c r="H295" s="17"/>
    </row>
    <row r="296" customFormat="false" ht="15" hidden="false" customHeight="false" outlineLevel="0" collapsed="false">
      <c r="A296" s="18"/>
      <c r="B296" s="17"/>
      <c r="C296" s="20"/>
      <c r="D296" s="17"/>
      <c r="E296" s="15"/>
      <c r="F296" s="15"/>
      <c r="G296" s="12" t="str">
        <f aca="false">IF(AND(E296="",F296=""),"",F296-E296)</f>
        <v/>
      </c>
      <c r="H296" s="17"/>
    </row>
    <row r="297" customFormat="false" ht="15" hidden="false" customHeight="false" outlineLevel="0" collapsed="false">
      <c r="A297" s="18"/>
      <c r="B297" s="17"/>
      <c r="C297" s="20"/>
      <c r="D297" s="17"/>
      <c r="E297" s="15"/>
      <c r="F297" s="15"/>
      <c r="G297" s="12" t="str">
        <f aca="false">IF(AND(E297="",F297=""),"",F297-E297)</f>
        <v/>
      </c>
      <c r="H297" s="17"/>
    </row>
    <row r="298" customFormat="false" ht="15" hidden="false" customHeight="false" outlineLevel="0" collapsed="false">
      <c r="A298" s="18"/>
      <c r="B298" s="17"/>
      <c r="C298" s="20"/>
      <c r="D298" s="17"/>
      <c r="E298" s="15"/>
      <c r="F298" s="15"/>
      <c r="G298" s="12" t="str">
        <f aca="false">IF(AND(E298="",F298=""),"",F298-E298)</f>
        <v/>
      </c>
      <c r="H298" s="17"/>
    </row>
    <row r="299" customFormat="false" ht="15" hidden="false" customHeight="false" outlineLevel="0" collapsed="false">
      <c r="A299" s="18"/>
      <c r="B299" s="17"/>
      <c r="C299" s="20"/>
      <c r="D299" s="17"/>
      <c r="E299" s="15"/>
      <c r="F299" s="15"/>
      <c r="G299" s="12" t="str">
        <f aca="false">IF(AND(E299="",F299=""),"",F299-E299)</f>
        <v/>
      </c>
      <c r="H299" s="17"/>
    </row>
    <row r="300" customFormat="false" ht="15" hidden="false" customHeight="false" outlineLevel="0" collapsed="false">
      <c r="A300" s="18"/>
      <c r="B300" s="17"/>
      <c r="C300" s="20"/>
      <c r="D300" s="17"/>
      <c r="E300" s="15"/>
      <c r="F300" s="15"/>
      <c r="G300" s="12" t="str">
        <f aca="false">IF(AND(E300="",F300=""),"",F300-E300)</f>
        <v/>
      </c>
      <c r="H300" s="17"/>
    </row>
    <row r="301" customFormat="false" ht="15" hidden="false" customHeight="false" outlineLevel="0" collapsed="false">
      <c r="A301" s="18"/>
      <c r="B301" s="17"/>
      <c r="C301" s="20"/>
      <c r="D301" s="17"/>
      <c r="E301" s="15"/>
      <c r="F301" s="15"/>
      <c r="G301" s="12" t="str">
        <f aca="false">IF(AND(E301="",F301=""),"",F301-E301)</f>
        <v/>
      </c>
      <c r="H301" s="17"/>
    </row>
    <row r="302" customFormat="false" ht="15" hidden="false" customHeight="false" outlineLevel="0" collapsed="false">
      <c r="A302" s="18"/>
      <c r="B302" s="17"/>
      <c r="C302" s="20"/>
      <c r="D302" s="17"/>
      <c r="E302" s="15"/>
      <c r="F302" s="15"/>
      <c r="G302" s="12" t="str">
        <f aca="false">IF(AND(E302="",F302=""),"",F302-E302)</f>
        <v/>
      </c>
      <c r="H302" s="17"/>
    </row>
    <row r="303" customFormat="false" ht="15" hidden="false" customHeight="false" outlineLevel="0" collapsed="false">
      <c r="A303" s="18"/>
      <c r="B303" s="17"/>
      <c r="C303" s="20"/>
      <c r="D303" s="17"/>
      <c r="E303" s="15"/>
      <c r="F303" s="15"/>
      <c r="G303" s="12" t="str">
        <f aca="false">IF(AND(E303="",F303=""),"",F303-E303)</f>
        <v/>
      </c>
      <c r="H303" s="17"/>
    </row>
    <row r="304" customFormat="false" ht="15" hidden="false" customHeight="false" outlineLevel="0" collapsed="false">
      <c r="A304" s="18"/>
      <c r="B304" s="17"/>
      <c r="C304" s="20"/>
      <c r="D304" s="17"/>
      <c r="E304" s="15"/>
      <c r="F304" s="15"/>
      <c r="G304" s="12" t="str">
        <f aca="false">IF(AND(E304="",F304=""),"",F304-E304)</f>
        <v/>
      </c>
      <c r="H304" s="17"/>
    </row>
    <row r="305" customFormat="false" ht="15" hidden="false" customHeight="false" outlineLevel="0" collapsed="false">
      <c r="A305" s="18"/>
      <c r="B305" s="17"/>
      <c r="C305" s="20"/>
      <c r="D305" s="17"/>
      <c r="E305" s="15"/>
      <c r="F305" s="15"/>
      <c r="G305" s="12" t="str">
        <f aca="false">IF(AND(E305="",F305=""),"",F305-E305)</f>
        <v/>
      </c>
      <c r="H305" s="17"/>
    </row>
    <row r="306" customFormat="false" ht="15" hidden="false" customHeight="false" outlineLevel="0" collapsed="false">
      <c r="A306" s="18"/>
      <c r="B306" s="17"/>
      <c r="C306" s="20"/>
      <c r="D306" s="17"/>
      <c r="E306" s="15"/>
      <c r="F306" s="15"/>
      <c r="G306" s="12" t="str">
        <f aca="false">IF(AND(E306="",F306=""),"",F306-E306)</f>
        <v/>
      </c>
      <c r="H306" s="17"/>
    </row>
    <row r="307" customFormat="false" ht="15" hidden="false" customHeight="false" outlineLevel="0" collapsed="false">
      <c r="A307" s="18"/>
      <c r="B307" s="17"/>
      <c r="C307" s="20"/>
      <c r="D307" s="17"/>
      <c r="E307" s="15"/>
      <c r="F307" s="15"/>
      <c r="G307" s="12" t="str">
        <f aca="false">IF(AND(E307="",F307=""),"",F307-E307)</f>
        <v/>
      </c>
      <c r="H307" s="17"/>
    </row>
    <row r="308" customFormat="false" ht="15" hidden="false" customHeight="false" outlineLevel="0" collapsed="false">
      <c r="A308" s="18"/>
      <c r="B308" s="17"/>
      <c r="C308" s="20"/>
      <c r="D308" s="17"/>
      <c r="E308" s="15"/>
      <c r="F308" s="15"/>
      <c r="G308" s="12" t="str">
        <f aca="false">IF(AND(E308="",F308=""),"",F308-E308)</f>
        <v/>
      </c>
      <c r="H308" s="17"/>
    </row>
    <row r="309" customFormat="false" ht="15" hidden="false" customHeight="false" outlineLevel="0" collapsed="false">
      <c r="A309" s="18"/>
      <c r="B309" s="17"/>
      <c r="C309" s="20"/>
      <c r="D309" s="17"/>
      <c r="E309" s="15"/>
      <c r="F309" s="15"/>
      <c r="G309" s="12" t="str">
        <f aca="false">IF(AND(E309="",F309=""),"",F309-E309)</f>
        <v/>
      </c>
      <c r="H309" s="17"/>
    </row>
    <row r="310" customFormat="false" ht="15" hidden="false" customHeight="false" outlineLevel="0" collapsed="false">
      <c r="A310" s="18"/>
      <c r="B310" s="17"/>
      <c r="C310" s="20"/>
      <c r="D310" s="17"/>
      <c r="E310" s="15"/>
      <c r="F310" s="15"/>
      <c r="G310" s="12" t="str">
        <f aca="false">IF(AND(E310="",F310=""),"",F310-E310)</f>
        <v/>
      </c>
      <c r="H310" s="17"/>
    </row>
    <row r="311" customFormat="false" ht="15" hidden="false" customHeight="false" outlineLevel="0" collapsed="false">
      <c r="A311" s="18"/>
      <c r="B311" s="17"/>
      <c r="C311" s="20"/>
      <c r="D311" s="17"/>
      <c r="E311" s="15"/>
      <c r="F311" s="15"/>
      <c r="G311" s="12" t="str">
        <f aca="false">IF(AND(E311="",F311=""),"",F311-E311)</f>
        <v/>
      </c>
      <c r="H311" s="17"/>
    </row>
    <row r="312" customFormat="false" ht="15" hidden="false" customHeight="false" outlineLevel="0" collapsed="false">
      <c r="A312" s="18"/>
      <c r="B312" s="17"/>
      <c r="C312" s="20"/>
      <c r="D312" s="17"/>
      <c r="E312" s="15"/>
      <c r="F312" s="15"/>
      <c r="G312" s="12" t="str">
        <f aca="false">IF(AND(E312="",F312=""),"",F312-E312)</f>
        <v/>
      </c>
      <c r="H312" s="17"/>
    </row>
    <row r="313" customFormat="false" ht="15" hidden="false" customHeight="false" outlineLevel="0" collapsed="false">
      <c r="A313" s="18"/>
      <c r="B313" s="17"/>
      <c r="C313" s="20"/>
      <c r="D313" s="17"/>
      <c r="E313" s="15"/>
      <c r="F313" s="15"/>
      <c r="G313" s="12" t="str">
        <f aca="false">IF(AND(E313="",F313=""),"",F313-E313)</f>
        <v/>
      </c>
      <c r="H313" s="17"/>
    </row>
    <row r="314" customFormat="false" ht="15" hidden="false" customHeight="false" outlineLevel="0" collapsed="false">
      <c r="A314" s="18"/>
      <c r="B314" s="17"/>
      <c r="C314" s="20"/>
      <c r="D314" s="17"/>
      <c r="E314" s="15"/>
      <c r="F314" s="15"/>
      <c r="G314" s="12" t="str">
        <f aca="false">IF(AND(E314="",F314=""),"",F314-E314)</f>
        <v/>
      </c>
      <c r="H314" s="17"/>
    </row>
    <row r="315" customFormat="false" ht="15" hidden="false" customHeight="false" outlineLevel="0" collapsed="false">
      <c r="A315" s="18"/>
      <c r="B315" s="17"/>
      <c r="C315" s="20"/>
      <c r="D315" s="17"/>
      <c r="E315" s="15"/>
      <c r="F315" s="15"/>
      <c r="G315" s="12" t="str">
        <f aca="false">IF(AND(E315="",F315=""),"",F315-E315)</f>
        <v/>
      </c>
      <c r="H315" s="17"/>
    </row>
    <row r="316" customFormat="false" ht="15" hidden="false" customHeight="false" outlineLevel="0" collapsed="false">
      <c r="A316" s="18"/>
      <c r="B316" s="17"/>
      <c r="C316" s="20"/>
      <c r="D316" s="17"/>
      <c r="E316" s="15"/>
      <c r="F316" s="15"/>
      <c r="G316" s="12" t="str">
        <f aca="false">IF(AND(E316="",F316=""),"",F316-E316)</f>
        <v/>
      </c>
      <c r="H316" s="17"/>
    </row>
    <row r="317" customFormat="false" ht="15" hidden="false" customHeight="false" outlineLevel="0" collapsed="false">
      <c r="A317" s="18"/>
      <c r="B317" s="17"/>
      <c r="C317" s="20"/>
      <c r="D317" s="17"/>
      <c r="E317" s="15"/>
      <c r="F317" s="15"/>
      <c r="G317" s="12" t="str">
        <f aca="false">IF(AND(E317="",F317=""),"",F317-E317)</f>
        <v/>
      </c>
      <c r="H317" s="17"/>
    </row>
    <row r="318" customFormat="false" ht="15" hidden="false" customHeight="false" outlineLevel="0" collapsed="false">
      <c r="A318" s="18"/>
      <c r="B318" s="17"/>
      <c r="C318" s="20"/>
      <c r="D318" s="17"/>
      <c r="E318" s="15"/>
      <c r="F318" s="15"/>
      <c r="G318" s="12" t="str">
        <f aca="false">IF(AND(E318="",F318=""),"",F318-E318)</f>
        <v/>
      </c>
      <c r="H318" s="17"/>
    </row>
    <row r="319" customFormat="false" ht="15" hidden="false" customHeight="false" outlineLevel="0" collapsed="false">
      <c r="A319" s="18"/>
      <c r="B319" s="17"/>
      <c r="C319" s="20"/>
      <c r="D319" s="17"/>
      <c r="E319" s="15"/>
      <c r="F319" s="15"/>
      <c r="G319" s="12" t="str">
        <f aca="false">IF(AND(E319="",F319=""),"",F319-E319)</f>
        <v/>
      </c>
      <c r="H319" s="17"/>
    </row>
    <row r="320" customFormat="false" ht="15" hidden="false" customHeight="false" outlineLevel="0" collapsed="false">
      <c r="A320" s="18"/>
      <c r="B320" s="17"/>
      <c r="C320" s="20"/>
      <c r="D320" s="17"/>
      <c r="E320" s="15"/>
      <c r="F320" s="15"/>
      <c r="G320" s="12" t="str">
        <f aca="false">IF(AND(E320="",F320=""),"",F320-E320)</f>
        <v/>
      </c>
      <c r="H320" s="17"/>
    </row>
    <row r="321" customFormat="false" ht="15" hidden="false" customHeight="false" outlineLevel="0" collapsed="false">
      <c r="A321" s="18"/>
      <c r="B321" s="17"/>
      <c r="C321" s="20"/>
      <c r="D321" s="17"/>
      <c r="E321" s="15"/>
      <c r="F321" s="15"/>
      <c r="G321" s="12" t="str">
        <f aca="false">IF(AND(E321="",F321=""),"",F321-E321)</f>
        <v/>
      </c>
      <c r="H321" s="17"/>
    </row>
    <row r="322" customFormat="false" ht="15" hidden="false" customHeight="false" outlineLevel="0" collapsed="false">
      <c r="A322" s="18"/>
      <c r="B322" s="17"/>
      <c r="C322" s="20"/>
      <c r="D322" s="17"/>
      <c r="E322" s="15"/>
      <c r="F322" s="15"/>
      <c r="G322" s="12" t="str">
        <f aca="false">IF(AND(E322="",F322=""),"",F322-E322)</f>
        <v/>
      </c>
      <c r="H322" s="17"/>
    </row>
    <row r="323" customFormat="false" ht="15" hidden="false" customHeight="false" outlineLevel="0" collapsed="false">
      <c r="A323" s="18"/>
      <c r="B323" s="17"/>
      <c r="C323" s="20"/>
      <c r="D323" s="17"/>
      <c r="E323" s="15"/>
      <c r="F323" s="15"/>
      <c r="G323" s="12" t="str">
        <f aca="false">IF(AND(E323="",F323=""),"",F323-E323)</f>
        <v/>
      </c>
      <c r="H323" s="17"/>
    </row>
    <row r="324" customFormat="false" ht="15" hidden="false" customHeight="false" outlineLevel="0" collapsed="false">
      <c r="A324" s="18"/>
      <c r="B324" s="17"/>
      <c r="C324" s="20"/>
      <c r="D324" s="17"/>
      <c r="E324" s="15"/>
      <c r="F324" s="15"/>
      <c r="G324" s="12" t="str">
        <f aca="false">IF(AND(E324="",F324=""),"",F324-E324)</f>
        <v/>
      </c>
      <c r="H324" s="17"/>
    </row>
    <row r="325" customFormat="false" ht="15" hidden="false" customHeight="false" outlineLevel="0" collapsed="false">
      <c r="A325" s="18"/>
      <c r="B325" s="17"/>
      <c r="C325" s="20"/>
      <c r="D325" s="17"/>
      <c r="E325" s="15"/>
      <c r="F325" s="15"/>
      <c r="G325" s="12" t="str">
        <f aca="false">IF(AND(E325="",F325=""),"",F325-E325)</f>
        <v/>
      </c>
      <c r="H325" s="17"/>
    </row>
    <row r="326" customFormat="false" ht="15" hidden="false" customHeight="false" outlineLevel="0" collapsed="false">
      <c r="A326" s="18"/>
      <c r="B326" s="17"/>
      <c r="C326" s="20"/>
      <c r="D326" s="17"/>
      <c r="E326" s="15"/>
      <c r="F326" s="15"/>
      <c r="G326" s="12" t="str">
        <f aca="false">IF(AND(E326="",F326=""),"",F326-E326)</f>
        <v/>
      </c>
      <c r="H326" s="17"/>
    </row>
    <row r="327" customFormat="false" ht="15" hidden="false" customHeight="false" outlineLevel="0" collapsed="false">
      <c r="A327" s="18"/>
      <c r="B327" s="17"/>
      <c r="C327" s="20"/>
      <c r="D327" s="17"/>
      <c r="E327" s="15"/>
      <c r="F327" s="15"/>
      <c r="G327" s="12" t="str">
        <f aca="false">IF(AND(E327="",F327=""),"",F327-E327)</f>
        <v/>
      </c>
      <c r="H327" s="17"/>
    </row>
    <row r="328" customFormat="false" ht="15" hidden="false" customHeight="false" outlineLevel="0" collapsed="false">
      <c r="A328" s="18"/>
      <c r="B328" s="17"/>
      <c r="C328" s="20"/>
      <c r="D328" s="17"/>
      <c r="E328" s="15"/>
      <c r="F328" s="15"/>
      <c r="G328" s="12" t="str">
        <f aca="false">IF(AND(E328="",F328=""),"",F328-E328)</f>
        <v/>
      </c>
      <c r="H328" s="17"/>
    </row>
    <row r="329" customFormat="false" ht="15" hidden="false" customHeight="false" outlineLevel="0" collapsed="false">
      <c r="A329" s="18"/>
      <c r="B329" s="17"/>
      <c r="C329" s="20"/>
      <c r="D329" s="17"/>
      <c r="E329" s="15"/>
      <c r="F329" s="15"/>
      <c r="G329" s="12" t="str">
        <f aca="false">IF(AND(E329="",F329=""),"",F329-E329)</f>
        <v/>
      </c>
      <c r="H329" s="17"/>
    </row>
    <row r="330" customFormat="false" ht="15" hidden="false" customHeight="false" outlineLevel="0" collapsed="false">
      <c r="A330" s="18"/>
      <c r="B330" s="17"/>
      <c r="C330" s="20"/>
      <c r="D330" s="17"/>
      <c r="E330" s="15"/>
      <c r="F330" s="15"/>
      <c r="G330" s="12" t="str">
        <f aca="false">IF(AND(E330="",F330=""),"",F330-E330)</f>
        <v/>
      </c>
      <c r="H330" s="17"/>
    </row>
    <row r="331" customFormat="false" ht="15" hidden="false" customHeight="false" outlineLevel="0" collapsed="false">
      <c r="A331" s="18"/>
      <c r="B331" s="17"/>
      <c r="C331" s="20"/>
      <c r="D331" s="17"/>
      <c r="E331" s="15"/>
      <c r="F331" s="15"/>
      <c r="G331" s="12" t="str">
        <f aca="false">IF(AND(E331="",F331=""),"",F331-E331)</f>
        <v/>
      </c>
      <c r="H331" s="17"/>
    </row>
    <row r="332" customFormat="false" ht="15" hidden="false" customHeight="false" outlineLevel="0" collapsed="false">
      <c r="A332" s="18"/>
      <c r="B332" s="17"/>
      <c r="C332" s="20"/>
      <c r="D332" s="17"/>
      <c r="E332" s="15"/>
      <c r="F332" s="15"/>
      <c r="G332" s="12" t="str">
        <f aca="false">IF(AND(E332="",F332=""),"",F332-E332)</f>
        <v/>
      </c>
      <c r="H332" s="17"/>
    </row>
    <row r="333" customFormat="false" ht="15" hidden="false" customHeight="false" outlineLevel="0" collapsed="false">
      <c r="A333" s="18"/>
      <c r="B333" s="17"/>
      <c r="C333" s="20"/>
      <c r="D333" s="17"/>
      <c r="E333" s="15"/>
      <c r="F333" s="15"/>
      <c r="G333" s="12" t="str">
        <f aca="false">IF(AND(E333="",F333=""),"",F333-E333)</f>
        <v/>
      </c>
      <c r="H333" s="17"/>
    </row>
    <row r="334" customFormat="false" ht="15" hidden="false" customHeight="false" outlineLevel="0" collapsed="false">
      <c r="A334" s="18"/>
      <c r="B334" s="17"/>
      <c r="C334" s="20"/>
      <c r="D334" s="17"/>
      <c r="E334" s="15"/>
      <c r="F334" s="15"/>
      <c r="G334" s="12" t="str">
        <f aca="false">IF(AND(E334="",F334=""),"",F334-E334)</f>
        <v/>
      </c>
      <c r="H334" s="17"/>
    </row>
    <row r="335" customFormat="false" ht="15" hidden="false" customHeight="false" outlineLevel="0" collapsed="false">
      <c r="A335" s="18"/>
      <c r="B335" s="17"/>
      <c r="C335" s="20"/>
      <c r="D335" s="17"/>
      <c r="E335" s="15"/>
      <c r="F335" s="15"/>
      <c r="G335" s="12" t="str">
        <f aca="false">IF(AND(E335="",F335=""),"",F335-E335)</f>
        <v/>
      </c>
      <c r="H335" s="17"/>
    </row>
    <row r="336" customFormat="false" ht="15" hidden="false" customHeight="false" outlineLevel="0" collapsed="false">
      <c r="A336" s="18"/>
      <c r="B336" s="17"/>
      <c r="C336" s="20"/>
      <c r="D336" s="17"/>
      <c r="E336" s="15"/>
      <c r="F336" s="15"/>
      <c r="G336" s="12" t="str">
        <f aca="false">IF(AND(E336="",F336=""),"",F336-E336)</f>
        <v/>
      </c>
      <c r="H336" s="17"/>
    </row>
    <row r="337" customFormat="false" ht="15" hidden="false" customHeight="false" outlineLevel="0" collapsed="false">
      <c r="A337" s="18"/>
      <c r="B337" s="17"/>
      <c r="C337" s="20"/>
      <c r="D337" s="17"/>
      <c r="E337" s="15"/>
      <c r="F337" s="15"/>
      <c r="G337" s="12" t="str">
        <f aca="false">IF(AND(E337="",F337=""),"",F337-E337)</f>
        <v/>
      </c>
      <c r="H337" s="17"/>
    </row>
    <row r="338" customFormat="false" ht="15" hidden="false" customHeight="false" outlineLevel="0" collapsed="false">
      <c r="A338" s="18"/>
      <c r="B338" s="17"/>
      <c r="C338" s="20"/>
      <c r="D338" s="17"/>
      <c r="E338" s="15"/>
      <c r="F338" s="15"/>
      <c r="G338" s="12" t="str">
        <f aca="false">IF(AND(E338="",F338=""),"",F338-E338)</f>
        <v/>
      </c>
      <c r="H338" s="17"/>
    </row>
    <row r="339" customFormat="false" ht="15" hidden="false" customHeight="false" outlineLevel="0" collapsed="false">
      <c r="A339" s="18"/>
      <c r="B339" s="17"/>
      <c r="C339" s="20"/>
      <c r="D339" s="17"/>
      <c r="E339" s="15"/>
      <c r="F339" s="15"/>
      <c r="G339" s="12" t="str">
        <f aca="false">IF(AND(E339="",F339=""),"",F339-E339)</f>
        <v/>
      </c>
      <c r="H339" s="17"/>
    </row>
    <row r="340" customFormat="false" ht="15" hidden="false" customHeight="false" outlineLevel="0" collapsed="false">
      <c r="A340" s="18"/>
      <c r="B340" s="17"/>
      <c r="C340" s="20"/>
      <c r="D340" s="17"/>
      <c r="E340" s="15"/>
      <c r="F340" s="15"/>
      <c r="G340" s="12" t="str">
        <f aca="false">IF(AND(E340="",F340=""),"",F340-E340)</f>
        <v/>
      </c>
      <c r="H340" s="17"/>
    </row>
    <row r="341" customFormat="false" ht="15" hidden="false" customHeight="false" outlineLevel="0" collapsed="false">
      <c r="A341" s="18"/>
      <c r="B341" s="17"/>
      <c r="C341" s="20"/>
      <c r="D341" s="17"/>
      <c r="E341" s="15"/>
      <c r="F341" s="15"/>
      <c r="G341" s="12" t="str">
        <f aca="false">IF(AND(E341="",F341=""),"",F341-E341)</f>
        <v/>
      </c>
      <c r="H341" s="17"/>
    </row>
    <row r="342" customFormat="false" ht="15" hidden="false" customHeight="false" outlineLevel="0" collapsed="false">
      <c r="A342" s="18"/>
      <c r="B342" s="17"/>
      <c r="C342" s="20"/>
      <c r="D342" s="17"/>
      <c r="E342" s="15"/>
      <c r="F342" s="15"/>
      <c r="G342" s="12" t="str">
        <f aca="false">IF(AND(E342="",F342=""),"",F342-E342)</f>
        <v/>
      </c>
      <c r="H342" s="17"/>
    </row>
    <row r="343" customFormat="false" ht="15" hidden="false" customHeight="false" outlineLevel="0" collapsed="false">
      <c r="A343" s="18"/>
      <c r="B343" s="17"/>
      <c r="C343" s="20"/>
      <c r="D343" s="17"/>
      <c r="E343" s="15"/>
      <c r="F343" s="15"/>
      <c r="G343" s="12" t="str">
        <f aca="false">IF(AND(E343="",F343=""),"",F343-E343)</f>
        <v/>
      </c>
      <c r="H343" s="17"/>
    </row>
    <row r="344" customFormat="false" ht="15" hidden="false" customHeight="false" outlineLevel="0" collapsed="false">
      <c r="A344" s="18"/>
      <c r="B344" s="17"/>
      <c r="C344" s="20"/>
      <c r="D344" s="17"/>
      <c r="E344" s="15"/>
      <c r="F344" s="15"/>
      <c r="G344" s="12" t="str">
        <f aca="false">IF(AND(E344="",F344=""),"",F344-E344)</f>
        <v/>
      </c>
      <c r="H344" s="17"/>
    </row>
    <row r="345" customFormat="false" ht="15" hidden="false" customHeight="false" outlineLevel="0" collapsed="false">
      <c r="A345" s="18"/>
      <c r="B345" s="17"/>
      <c r="C345" s="20"/>
      <c r="D345" s="17"/>
      <c r="E345" s="15"/>
      <c r="F345" s="15"/>
      <c r="G345" s="12" t="str">
        <f aca="false">IF(AND(E345="",F345=""),"",F345-E345)</f>
        <v/>
      </c>
      <c r="H345" s="17"/>
    </row>
    <row r="346" customFormat="false" ht="15" hidden="false" customHeight="false" outlineLevel="0" collapsed="false">
      <c r="A346" s="18"/>
      <c r="B346" s="17"/>
      <c r="C346" s="20"/>
      <c r="D346" s="17"/>
      <c r="E346" s="15"/>
      <c r="F346" s="15"/>
      <c r="G346" s="12" t="str">
        <f aca="false">IF(AND(E346="",F346=""),"",F346-E346)</f>
        <v/>
      </c>
      <c r="H346" s="17"/>
    </row>
    <row r="347" customFormat="false" ht="15" hidden="false" customHeight="false" outlineLevel="0" collapsed="false">
      <c r="A347" s="18"/>
      <c r="B347" s="17"/>
      <c r="C347" s="20"/>
      <c r="D347" s="17"/>
      <c r="E347" s="15"/>
      <c r="F347" s="15"/>
      <c r="G347" s="12" t="str">
        <f aca="false">IF(AND(E347="",F347=""),"",F347-E347)</f>
        <v/>
      </c>
      <c r="H347" s="17"/>
    </row>
    <row r="348" customFormat="false" ht="15" hidden="false" customHeight="false" outlineLevel="0" collapsed="false">
      <c r="A348" s="18"/>
      <c r="B348" s="17"/>
      <c r="C348" s="20"/>
      <c r="D348" s="17"/>
      <c r="E348" s="15"/>
      <c r="F348" s="15"/>
      <c r="G348" s="12" t="str">
        <f aca="false">IF(AND(E348="",F348=""),"",F348-E348)</f>
        <v/>
      </c>
      <c r="H348" s="17"/>
    </row>
    <row r="349" customFormat="false" ht="15" hidden="false" customHeight="false" outlineLevel="0" collapsed="false">
      <c r="A349" s="18"/>
      <c r="B349" s="17"/>
      <c r="C349" s="20"/>
      <c r="D349" s="17"/>
      <c r="E349" s="15"/>
      <c r="F349" s="15"/>
      <c r="G349" s="12" t="str">
        <f aca="false">IF(AND(E349="",F349=""),"",F349-E349)</f>
        <v/>
      </c>
      <c r="H349" s="17"/>
    </row>
    <row r="350" customFormat="false" ht="15" hidden="false" customHeight="false" outlineLevel="0" collapsed="false">
      <c r="A350" s="18"/>
      <c r="B350" s="17"/>
      <c r="C350" s="20"/>
      <c r="D350" s="17"/>
      <c r="E350" s="15"/>
      <c r="F350" s="15"/>
      <c r="G350" s="12" t="str">
        <f aca="false">IF(AND(E350="",F350=""),"",F350-E350)</f>
        <v/>
      </c>
      <c r="H350" s="17"/>
    </row>
    <row r="351" customFormat="false" ht="15" hidden="false" customHeight="false" outlineLevel="0" collapsed="false">
      <c r="A351" s="18"/>
      <c r="B351" s="17"/>
      <c r="C351" s="20"/>
      <c r="D351" s="17"/>
      <c r="E351" s="15"/>
      <c r="F351" s="15"/>
      <c r="G351" s="12" t="str">
        <f aca="false">IF(AND(E351="",F351=""),"",F351-E351)</f>
        <v/>
      </c>
      <c r="H351" s="17"/>
    </row>
    <row r="352" customFormat="false" ht="15" hidden="false" customHeight="false" outlineLevel="0" collapsed="false">
      <c r="A352" s="18"/>
      <c r="B352" s="17"/>
      <c r="C352" s="20"/>
      <c r="D352" s="17"/>
      <c r="E352" s="15"/>
      <c r="F352" s="15"/>
      <c r="G352" s="12" t="str">
        <f aca="false">IF(AND(E352="",F352=""),"",F352-E352)</f>
        <v/>
      </c>
      <c r="H352" s="17"/>
    </row>
    <row r="353" customFormat="false" ht="15" hidden="false" customHeight="false" outlineLevel="0" collapsed="false">
      <c r="A353" s="18"/>
      <c r="B353" s="17"/>
      <c r="C353" s="20"/>
      <c r="D353" s="17"/>
      <c r="E353" s="15"/>
      <c r="F353" s="15"/>
      <c r="G353" s="12" t="str">
        <f aca="false">IF(AND(E353="",F353=""),"",F353-E353)</f>
        <v/>
      </c>
      <c r="H353" s="17"/>
    </row>
    <row r="354" customFormat="false" ht="15" hidden="false" customHeight="false" outlineLevel="0" collapsed="false">
      <c r="A354" s="18"/>
      <c r="B354" s="17"/>
      <c r="C354" s="20"/>
      <c r="D354" s="17"/>
      <c r="E354" s="15"/>
      <c r="F354" s="15"/>
      <c r="G354" s="12" t="str">
        <f aca="false">IF(AND(E354="",F354=""),"",F354-E354)</f>
        <v/>
      </c>
      <c r="H354" s="17"/>
    </row>
    <row r="355" customFormat="false" ht="15" hidden="false" customHeight="false" outlineLevel="0" collapsed="false">
      <c r="A355" s="18"/>
      <c r="B355" s="17"/>
      <c r="C355" s="20"/>
      <c r="D355" s="17"/>
      <c r="E355" s="15"/>
      <c r="F355" s="15"/>
      <c r="G355" s="12" t="str">
        <f aca="false">IF(AND(E355="",F355=""),"",F355-E355)</f>
        <v/>
      </c>
      <c r="H355" s="17"/>
    </row>
    <row r="356" customFormat="false" ht="15" hidden="false" customHeight="false" outlineLevel="0" collapsed="false">
      <c r="A356" s="18"/>
      <c r="B356" s="17"/>
      <c r="C356" s="20"/>
      <c r="D356" s="17"/>
      <c r="E356" s="15"/>
      <c r="F356" s="15"/>
      <c r="G356" s="12" t="str">
        <f aca="false">IF(AND(E356="",F356=""),"",F356-E356)</f>
        <v/>
      </c>
      <c r="H356" s="17"/>
    </row>
    <row r="357" customFormat="false" ht="15" hidden="false" customHeight="false" outlineLevel="0" collapsed="false">
      <c r="A357" s="18"/>
      <c r="B357" s="17"/>
      <c r="C357" s="20"/>
      <c r="D357" s="17"/>
      <c r="E357" s="15"/>
      <c r="F357" s="15"/>
      <c r="G357" s="12" t="str">
        <f aca="false">IF(AND(E357="",F357=""),"",F357-E357)</f>
        <v/>
      </c>
      <c r="H357" s="17"/>
    </row>
    <row r="358" customFormat="false" ht="15" hidden="false" customHeight="false" outlineLevel="0" collapsed="false">
      <c r="A358" s="18"/>
      <c r="B358" s="17"/>
      <c r="C358" s="20"/>
      <c r="D358" s="17"/>
      <c r="E358" s="15"/>
      <c r="F358" s="15"/>
      <c r="G358" s="12" t="str">
        <f aca="false">IF(AND(E358="",F358=""),"",F358-E358)</f>
        <v/>
      </c>
      <c r="H358" s="17"/>
    </row>
    <row r="359" customFormat="false" ht="15" hidden="false" customHeight="false" outlineLevel="0" collapsed="false">
      <c r="A359" s="18"/>
      <c r="B359" s="17"/>
      <c r="C359" s="20"/>
      <c r="D359" s="17"/>
      <c r="E359" s="15"/>
      <c r="F359" s="15"/>
      <c r="G359" s="12" t="str">
        <f aca="false">IF(AND(E359="",F359=""),"",F359-E359)</f>
        <v/>
      </c>
      <c r="H359" s="17"/>
    </row>
    <row r="360" customFormat="false" ht="15" hidden="false" customHeight="false" outlineLevel="0" collapsed="false">
      <c r="A360" s="18"/>
      <c r="B360" s="17"/>
      <c r="C360" s="20"/>
      <c r="D360" s="17"/>
      <c r="E360" s="15"/>
      <c r="F360" s="15"/>
      <c r="G360" s="12" t="str">
        <f aca="false">IF(AND(E360="",F360=""),"",F360-E360)</f>
        <v/>
      </c>
      <c r="H360" s="17"/>
    </row>
    <row r="361" customFormat="false" ht="15" hidden="false" customHeight="false" outlineLevel="0" collapsed="false">
      <c r="A361" s="18"/>
      <c r="B361" s="17"/>
      <c r="C361" s="20"/>
      <c r="D361" s="17"/>
      <c r="E361" s="15"/>
      <c r="F361" s="15"/>
      <c r="G361" s="12" t="str">
        <f aca="false">IF(AND(E361="",F361=""),"",F361-E361)</f>
        <v/>
      </c>
      <c r="H361" s="17"/>
    </row>
    <row r="362" customFormat="false" ht="15" hidden="false" customHeight="false" outlineLevel="0" collapsed="false">
      <c r="A362" s="18"/>
      <c r="B362" s="17"/>
      <c r="C362" s="20"/>
      <c r="D362" s="17"/>
      <c r="E362" s="15"/>
      <c r="F362" s="15"/>
      <c r="G362" s="12" t="str">
        <f aca="false">IF(AND(E362="",F362=""),"",F362-E362)</f>
        <v/>
      </c>
      <c r="H362" s="17"/>
    </row>
    <row r="363" customFormat="false" ht="15" hidden="false" customHeight="false" outlineLevel="0" collapsed="false">
      <c r="A363" s="18"/>
      <c r="B363" s="17"/>
      <c r="C363" s="20"/>
      <c r="D363" s="17"/>
      <c r="E363" s="15"/>
      <c r="F363" s="15"/>
      <c r="G363" s="12" t="str">
        <f aca="false">IF(AND(E363="",F363=""),"",F363-E363)</f>
        <v/>
      </c>
      <c r="H363" s="17"/>
    </row>
    <row r="364" customFormat="false" ht="15" hidden="false" customHeight="false" outlineLevel="0" collapsed="false">
      <c r="A364" s="18"/>
      <c r="B364" s="17"/>
      <c r="C364" s="20"/>
      <c r="D364" s="17"/>
      <c r="E364" s="15"/>
      <c r="F364" s="15"/>
      <c r="G364" s="12" t="str">
        <f aca="false">IF(AND(E364="",F364=""),"",F364-E364)</f>
        <v/>
      </c>
      <c r="H364" s="17"/>
    </row>
    <row r="365" customFormat="false" ht="15" hidden="false" customHeight="false" outlineLevel="0" collapsed="false">
      <c r="A365" s="18"/>
      <c r="B365" s="17"/>
      <c r="C365" s="20"/>
      <c r="D365" s="17"/>
      <c r="E365" s="15"/>
      <c r="F365" s="15"/>
      <c r="G365" s="12" t="str">
        <f aca="false">IF(AND(E365="",F365=""),"",F365-E365)</f>
        <v/>
      </c>
      <c r="H365" s="17"/>
    </row>
    <row r="366" customFormat="false" ht="15" hidden="false" customHeight="false" outlineLevel="0" collapsed="false">
      <c r="A366" s="18"/>
      <c r="B366" s="17"/>
      <c r="C366" s="20"/>
      <c r="D366" s="17"/>
      <c r="E366" s="15"/>
      <c r="F366" s="15"/>
      <c r="G366" s="12" t="str">
        <f aca="false">IF(AND(E366="",F366=""),"",F366-E366)</f>
        <v/>
      </c>
      <c r="H366" s="17"/>
    </row>
    <row r="367" customFormat="false" ht="15" hidden="false" customHeight="false" outlineLevel="0" collapsed="false">
      <c r="A367" s="18"/>
      <c r="B367" s="17"/>
      <c r="C367" s="20"/>
      <c r="D367" s="17"/>
      <c r="E367" s="15"/>
      <c r="F367" s="15"/>
      <c r="G367" s="12" t="str">
        <f aca="false">IF(AND(E367="",F367=""),"",F367-E367)</f>
        <v/>
      </c>
      <c r="H367" s="17"/>
    </row>
    <row r="368" customFormat="false" ht="15" hidden="false" customHeight="false" outlineLevel="0" collapsed="false">
      <c r="A368" s="18"/>
      <c r="B368" s="17"/>
      <c r="C368" s="20"/>
      <c r="D368" s="17"/>
      <c r="E368" s="15"/>
      <c r="F368" s="15"/>
      <c r="G368" s="12" t="str">
        <f aca="false">IF(AND(E368="",F368=""),"",F368-E368)</f>
        <v/>
      </c>
      <c r="H368" s="17"/>
    </row>
    <row r="369" customFormat="false" ht="15" hidden="false" customHeight="false" outlineLevel="0" collapsed="false">
      <c r="A369" s="18"/>
      <c r="B369" s="17"/>
      <c r="C369" s="20"/>
      <c r="D369" s="17"/>
      <c r="E369" s="15"/>
      <c r="F369" s="15"/>
      <c r="G369" s="12" t="str">
        <f aca="false">IF(AND(E369="",F369=""),"",F369-E369)</f>
        <v/>
      </c>
      <c r="H369" s="17"/>
    </row>
    <row r="370" customFormat="false" ht="15" hidden="false" customHeight="false" outlineLevel="0" collapsed="false">
      <c r="A370" s="18"/>
      <c r="B370" s="17"/>
      <c r="C370" s="20"/>
      <c r="D370" s="17"/>
      <c r="E370" s="15"/>
      <c r="F370" s="15"/>
      <c r="G370" s="12" t="str">
        <f aca="false">IF(AND(E370="",F370=""),"",F370-E370)</f>
        <v/>
      </c>
      <c r="H370" s="17"/>
    </row>
    <row r="371" customFormat="false" ht="15" hidden="false" customHeight="false" outlineLevel="0" collapsed="false">
      <c r="A371" s="18"/>
      <c r="B371" s="17"/>
      <c r="C371" s="20"/>
      <c r="D371" s="17"/>
      <c r="E371" s="15"/>
      <c r="F371" s="15"/>
      <c r="G371" s="12" t="str">
        <f aca="false">IF(AND(E371="",F371=""),"",F371-E371)</f>
        <v/>
      </c>
      <c r="H371" s="17"/>
    </row>
    <row r="372" customFormat="false" ht="15" hidden="false" customHeight="false" outlineLevel="0" collapsed="false">
      <c r="A372" s="18"/>
      <c r="B372" s="17"/>
      <c r="C372" s="20"/>
      <c r="D372" s="17"/>
      <c r="E372" s="15"/>
      <c r="F372" s="15"/>
      <c r="G372" s="12" t="str">
        <f aca="false">IF(AND(E372="",F372=""),"",F372-E372)</f>
        <v/>
      </c>
      <c r="H372" s="17"/>
    </row>
    <row r="373" customFormat="false" ht="15" hidden="false" customHeight="false" outlineLevel="0" collapsed="false">
      <c r="A373" s="18"/>
      <c r="B373" s="17"/>
      <c r="C373" s="20"/>
      <c r="D373" s="17"/>
      <c r="E373" s="15"/>
      <c r="F373" s="15"/>
      <c r="G373" s="12" t="str">
        <f aca="false">IF(AND(E373="",F373=""),"",F373-E373)</f>
        <v/>
      </c>
      <c r="H373" s="17"/>
    </row>
    <row r="374" customFormat="false" ht="15" hidden="false" customHeight="false" outlineLevel="0" collapsed="false">
      <c r="A374" s="18"/>
      <c r="B374" s="17"/>
      <c r="C374" s="20"/>
      <c r="D374" s="17"/>
      <c r="E374" s="15"/>
      <c r="F374" s="15"/>
      <c r="G374" s="12" t="str">
        <f aca="false">IF(AND(E374="",F374=""),"",F374-E374)</f>
        <v/>
      </c>
      <c r="H374" s="17"/>
    </row>
    <row r="375" customFormat="false" ht="15" hidden="false" customHeight="false" outlineLevel="0" collapsed="false">
      <c r="A375" s="18"/>
      <c r="B375" s="17"/>
      <c r="C375" s="20"/>
      <c r="D375" s="17"/>
      <c r="E375" s="15"/>
      <c r="F375" s="15"/>
      <c r="G375" s="12" t="str">
        <f aca="false">IF(AND(E375="",F375=""),"",F375-E375)</f>
        <v/>
      </c>
      <c r="H375" s="17"/>
    </row>
    <row r="376" customFormat="false" ht="15" hidden="false" customHeight="false" outlineLevel="0" collapsed="false">
      <c r="A376" s="18"/>
      <c r="B376" s="17"/>
      <c r="C376" s="20"/>
      <c r="D376" s="17"/>
      <c r="E376" s="15"/>
      <c r="F376" s="15"/>
      <c r="G376" s="12" t="str">
        <f aca="false">IF(AND(E376="",F376=""),"",F376-E376)</f>
        <v/>
      </c>
      <c r="H376" s="17"/>
    </row>
    <row r="377" customFormat="false" ht="15" hidden="false" customHeight="false" outlineLevel="0" collapsed="false">
      <c r="A377" s="18"/>
      <c r="B377" s="17"/>
      <c r="C377" s="20"/>
      <c r="D377" s="17"/>
      <c r="E377" s="15"/>
      <c r="F377" s="15"/>
      <c r="G377" s="12" t="str">
        <f aca="false">IF(AND(E377="",F377=""),"",F377-E377)</f>
        <v/>
      </c>
      <c r="H377" s="17"/>
    </row>
    <row r="378" customFormat="false" ht="15" hidden="false" customHeight="false" outlineLevel="0" collapsed="false">
      <c r="A378" s="18"/>
      <c r="B378" s="17"/>
      <c r="C378" s="20"/>
      <c r="D378" s="17"/>
      <c r="E378" s="15"/>
      <c r="F378" s="15"/>
      <c r="G378" s="12" t="str">
        <f aca="false">IF(AND(E378="",F378=""),"",F378-E378)</f>
        <v/>
      </c>
      <c r="H378" s="17"/>
    </row>
    <row r="379" customFormat="false" ht="15" hidden="false" customHeight="false" outlineLevel="0" collapsed="false">
      <c r="A379" s="18"/>
      <c r="B379" s="17"/>
      <c r="C379" s="20"/>
      <c r="D379" s="17"/>
      <c r="E379" s="15"/>
      <c r="F379" s="15"/>
      <c r="G379" s="12" t="str">
        <f aca="false">IF(AND(E379="",F379=""),"",F379-E379)</f>
        <v/>
      </c>
      <c r="H379" s="17"/>
    </row>
    <row r="380" customFormat="false" ht="15" hidden="false" customHeight="false" outlineLevel="0" collapsed="false">
      <c r="A380" s="18"/>
      <c r="B380" s="17"/>
      <c r="C380" s="20"/>
      <c r="D380" s="17"/>
      <c r="E380" s="15"/>
      <c r="F380" s="15"/>
      <c r="G380" s="12" t="str">
        <f aca="false">IF(AND(E380="",F380=""),"",F380-E380)</f>
        <v/>
      </c>
      <c r="H380" s="17"/>
    </row>
    <row r="381" customFormat="false" ht="15" hidden="false" customHeight="false" outlineLevel="0" collapsed="false">
      <c r="A381" s="18"/>
      <c r="B381" s="17"/>
      <c r="C381" s="20"/>
      <c r="D381" s="17"/>
      <c r="E381" s="15"/>
      <c r="F381" s="15"/>
      <c r="G381" s="12" t="str">
        <f aca="false">IF(AND(E381="",F381=""),"",F381-E381)</f>
        <v/>
      </c>
      <c r="H381" s="17"/>
    </row>
    <row r="382" customFormat="false" ht="15" hidden="false" customHeight="false" outlineLevel="0" collapsed="false">
      <c r="A382" s="18"/>
      <c r="B382" s="17"/>
      <c r="C382" s="20"/>
      <c r="D382" s="17"/>
      <c r="E382" s="15"/>
      <c r="F382" s="15"/>
      <c r="G382" s="12" t="str">
        <f aca="false">IF(AND(E382="",F382=""),"",F382-E382)</f>
        <v/>
      </c>
      <c r="H382" s="17"/>
    </row>
    <row r="383" customFormat="false" ht="15" hidden="false" customHeight="false" outlineLevel="0" collapsed="false">
      <c r="A383" s="18"/>
      <c r="B383" s="17"/>
      <c r="C383" s="20"/>
      <c r="D383" s="17"/>
      <c r="E383" s="15"/>
      <c r="F383" s="15"/>
      <c r="G383" s="12" t="str">
        <f aca="false">IF(AND(E383="",F383=""),"",F383-E383)</f>
        <v/>
      </c>
      <c r="H383" s="17"/>
    </row>
    <row r="384" customFormat="false" ht="15" hidden="false" customHeight="false" outlineLevel="0" collapsed="false">
      <c r="A384" s="18"/>
      <c r="B384" s="17"/>
      <c r="C384" s="20"/>
      <c r="D384" s="17"/>
      <c r="E384" s="15"/>
      <c r="F384" s="15"/>
      <c r="G384" s="12" t="str">
        <f aca="false">IF(AND(E384="",F384=""),"",F384-E384)</f>
        <v/>
      </c>
      <c r="H384" s="17"/>
    </row>
    <row r="385" customFormat="false" ht="15" hidden="false" customHeight="false" outlineLevel="0" collapsed="false">
      <c r="A385" s="18"/>
      <c r="B385" s="17"/>
      <c r="C385" s="20"/>
      <c r="D385" s="17"/>
      <c r="E385" s="15"/>
      <c r="F385" s="15"/>
      <c r="G385" s="12" t="str">
        <f aca="false">IF(AND(E385="",F385=""),"",F385-E385)</f>
        <v/>
      </c>
      <c r="H385" s="17"/>
    </row>
    <row r="386" customFormat="false" ht="15" hidden="false" customHeight="false" outlineLevel="0" collapsed="false">
      <c r="A386" s="18"/>
      <c r="B386" s="17"/>
      <c r="C386" s="20"/>
      <c r="D386" s="17"/>
      <c r="E386" s="15"/>
      <c r="F386" s="15"/>
      <c r="G386" s="12" t="str">
        <f aca="false">IF(AND(E386="",F386=""),"",F386-E386)</f>
        <v/>
      </c>
      <c r="H386" s="17"/>
    </row>
    <row r="387" customFormat="false" ht="15" hidden="false" customHeight="false" outlineLevel="0" collapsed="false">
      <c r="A387" s="18"/>
      <c r="B387" s="17"/>
      <c r="C387" s="20"/>
      <c r="D387" s="17"/>
      <c r="E387" s="15"/>
      <c r="F387" s="15"/>
      <c r="G387" s="12" t="str">
        <f aca="false">IF(AND(E387="",F387=""),"",F387-E387)</f>
        <v/>
      </c>
      <c r="H387" s="17"/>
    </row>
    <row r="388" customFormat="false" ht="15" hidden="false" customHeight="false" outlineLevel="0" collapsed="false">
      <c r="A388" s="18"/>
      <c r="B388" s="17"/>
      <c r="C388" s="20"/>
      <c r="D388" s="17"/>
      <c r="E388" s="15"/>
      <c r="F388" s="15"/>
      <c r="G388" s="12" t="str">
        <f aca="false">IF(AND(E388="",F388=""),"",F388-E388)</f>
        <v/>
      </c>
      <c r="H388" s="17"/>
    </row>
    <row r="389" customFormat="false" ht="15" hidden="false" customHeight="false" outlineLevel="0" collapsed="false">
      <c r="A389" s="18"/>
      <c r="B389" s="17"/>
      <c r="C389" s="20"/>
      <c r="D389" s="17"/>
      <c r="E389" s="15"/>
      <c r="F389" s="15"/>
      <c r="G389" s="12" t="str">
        <f aca="false">IF(AND(E389="",F389=""),"",F389-E389)</f>
        <v/>
      </c>
      <c r="H389" s="17"/>
    </row>
    <row r="390" customFormat="false" ht="15" hidden="false" customHeight="false" outlineLevel="0" collapsed="false">
      <c r="A390" s="18"/>
      <c r="B390" s="17"/>
      <c r="C390" s="20"/>
      <c r="D390" s="17"/>
      <c r="E390" s="15"/>
      <c r="F390" s="15"/>
      <c r="G390" s="12" t="str">
        <f aca="false">IF(AND(E390="",F390=""),"",F390-E390)</f>
        <v/>
      </c>
      <c r="H390" s="17"/>
    </row>
    <row r="391" customFormat="false" ht="15" hidden="false" customHeight="false" outlineLevel="0" collapsed="false">
      <c r="A391" s="18"/>
      <c r="B391" s="17"/>
      <c r="C391" s="20"/>
      <c r="D391" s="17"/>
      <c r="E391" s="15"/>
      <c r="F391" s="15"/>
      <c r="G391" s="12" t="str">
        <f aca="false">IF(AND(E391="",F391=""),"",F391-E391)</f>
        <v/>
      </c>
      <c r="H391" s="17"/>
    </row>
    <row r="392" customFormat="false" ht="15" hidden="false" customHeight="false" outlineLevel="0" collapsed="false">
      <c r="A392" s="18"/>
      <c r="B392" s="17"/>
      <c r="C392" s="20"/>
      <c r="D392" s="17"/>
      <c r="E392" s="15"/>
      <c r="F392" s="15"/>
      <c r="G392" s="12" t="str">
        <f aca="false">IF(AND(E392="",F392=""),"",F392-E392)</f>
        <v/>
      </c>
      <c r="H392" s="17"/>
    </row>
    <row r="393" customFormat="false" ht="15" hidden="false" customHeight="false" outlineLevel="0" collapsed="false">
      <c r="A393" s="18"/>
      <c r="B393" s="17"/>
      <c r="C393" s="20"/>
      <c r="D393" s="17"/>
      <c r="E393" s="15"/>
      <c r="F393" s="15"/>
      <c r="G393" s="12" t="str">
        <f aca="false">IF(AND(E393="",F393=""),"",F393-E393)</f>
        <v/>
      </c>
      <c r="H393" s="17"/>
    </row>
    <row r="394" customFormat="false" ht="15" hidden="false" customHeight="false" outlineLevel="0" collapsed="false">
      <c r="A394" s="18"/>
      <c r="B394" s="17"/>
      <c r="C394" s="20"/>
      <c r="D394" s="17"/>
      <c r="E394" s="15"/>
      <c r="F394" s="15"/>
      <c r="G394" s="12" t="str">
        <f aca="false">IF(AND(E394="",F394=""),"",F394-E394)</f>
        <v/>
      </c>
      <c r="H394" s="17"/>
    </row>
    <row r="395" customFormat="false" ht="15" hidden="false" customHeight="false" outlineLevel="0" collapsed="false">
      <c r="A395" s="18"/>
      <c r="B395" s="17"/>
      <c r="C395" s="20"/>
      <c r="D395" s="17"/>
      <c r="E395" s="15"/>
      <c r="F395" s="15"/>
      <c r="G395" s="12" t="str">
        <f aca="false">IF(AND(E395="",F395=""),"",F395-E395)</f>
        <v/>
      </c>
      <c r="H395" s="17"/>
    </row>
    <row r="396" customFormat="false" ht="15" hidden="false" customHeight="false" outlineLevel="0" collapsed="false">
      <c r="A396" s="18"/>
      <c r="B396" s="17"/>
      <c r="C396" s="20"/>
      <c r="D396" s="17"/>
      <c r="E396" s="15"/>
      <c r="F396" s="15"/>
      <c r="G396" s="12" t="str">
        <f aca="false">IF(AND(E396="",F396=""),"",F396-E396)</f>
        <v/>
      </c>
      <c r="H396" s="17"/>
    </row>
    <row r="397" customFormat="false" ht="15" hidden="false" customHeight="false" outlineLevel="0" collapsed="false">
      <c r="A397" s="18"/>
      <c r="B397" s="17"/>
      <c r="C397" s="20"/>
      <c r="D397" s="17"/>
      <c r="E397" s="15"/>
      <c r="F397" s="15"/>
      <c r="G397" s="12" t="str">
        <f aca="false">IF(AND(E397="",F397=""),"",F397-E397)</f>
        <v/>
      </c>
      <c r="H397" s="17"/>
    </row>
    <row r="398" customFormat="false" ht="15" hidden="false" customHeight="false" outlineLevel="0" collapsed="false">
      <c r="A398" s="18"/>
      <c r="B398" s="17"/>
      <c r="C398" s="20"/>
      <c r="D398" s="17"/>
      <c r="E398" s="15"/>
      <c r="F398" s="15"/>
      <c r="G398" s="12" t="str">
        <f aca="false">IF(AND(E398="",F398=""),"",F398-E398)</f>
        <v/>
      </c>
      <c r="H398" s="17"/>
    </row>
    <row r="399" customFormat="false" ht="15" hidden="false" customHeight="false" outlineLevel="0" collapsed="false">
      <c r="A399" s="18"/>
      <c r="B399" s="17"/>
      <c r="C399" s="20"/>
      <c r="D399" s="17"/>
      <c r="E399" s="15"/>
      <c r="F399" s="15"/>
      <c r="G399" s="12" t="str">
        <f aca="false">IF(AND(E399="",F399=""),"",F399-E399)</f>
        <v/>
      </c>
      <c r="H399" s="17"/>
    </row>
    <row r="400" customFormat="false" ht="15" hidden="false" customHeight="false" outlineLevel="0" collapsed="false">
      <c r="A400" s="18"/>
      <c r="B400" s="17"/>
      <c r="C400" s="20"/>
      <c r="D400" s="17"/>
      <c r="E400" s="15"/>
      <c r="F400" s="15"/>
      <c r="G400" s="12" t="str">
        <f aca="false">IF(AND(E400="",F400=""),"",F400-E400)</f>
        <v/>
      </c>
      <c r="H400" s="17"/>
    </row>
    <row r="401" customFormat="false" ht="15" hidden="false" customHeight="false" outlineLevel="0" collapsed="false">
      <c r="A401" s="18"/>
      <c r="B401" s="17"/>
      <c r="C401" s="20"/>
      <c r="D401" s="17"/>
      <c r="E401" s="15"/>
      <c r="F401" s="15"/>
      <c r="G401" s="12" t="str">
        <f aca="false">IF(AND(E401="",F401=""),"",F401-E401)</f>
        <v/>
      </c>
      <c r="H401" s="17"/>
    </row>
    <row r="402" customFormat="false" ht="15" hidden="false" customHeight="false" outlineLevel="0" collapsed="false">
      <c r="A402" s="18"/>
      <c r="B402" s="17"/>
      <c r="C402" s="20"/>
      <c r="D402" s="17"/>
      <c r="E402" s="15"/>
      <c r="F402" s="15"/>
      <c r="G402" s="12" t="str">
        <f aca="false">IF(AND(E402="",F402=""),"",F402-E402)</f>
        <v/>
      </c>
      <c r="H402" s="17"/>
    </row>
    <row r="403" customFormat="false" ht="15" hidden="false" customHeight="false" outlineLevel="0" collapsed="false">
      <c r="A403" s="18"/>
      <c r="B403" s="17"/>
      <c r="C403" s="20"/>
      <c r="D403" s="17"/>
      <c r="E403" s="15"/>
      <c r="F403" s="15"/>
      <c r="G403" s="12" t="str">
        <f aca="false">IF(AND(E403="",F403=""),"",F403-E403)</f>
        <v/>
      </c>
      <c r="H403" s="17"/>
    </row>
    <row r="404" customFormat="false" ht="15" hidden="false" customHeight="false" outlineLevel="0" collapsed="false">
      <c r="A404" s="18"/>
      <c r="B404" s="17"/>
      <c r="C404" s="20"/>
      <c r="D404" s="17"/>
      <c r="E404" s="15"/>
      <c r="F404" s="15"/>
      <c r="G404" s="12" t="str">
        <f aca="false">IF(AND(E404="",F404=""),"",F404-E404)</f>
        <v/>
      </c>
      <c r="H404" s="17"/>
    </row>
    <row r="405" customFormat="false" ht="15" hidden="false" customHeight="false" outlineLevel="0" collapsed="false">
      <c r="A405" s="18"/>
      <c r="B405" s="17"/>
      <c r="C405" s="20"/>
      <c r="D405" s="17"/>
      <c r="E405" s="15"/>
      <c r="F405" s="15"/>
      <c r="G405" s="12" t="str">
        <f aca="false">IF(AND(E405="",F405=""),"",F405-E405)</f>
        <v/>
      </c>
      <c r="H405" s="17"/>
    </row>
    <row r="406" customFormat="false" ht="15" hidden="false" customHeight="false" outlineLevel="0" collapsed="false">
      <c r="A406" s="18"/>
      <c r="B406" s="17"/>
      <c r="C406" s="20"/>
      <c r="D406" s="17"/>
      <c r="E406" s="15"/>
      <c r="F406" s="15"/>
      <c r="G406" s="12" t="str">
        <f aca="false">IF(AND(E406="",F406=""),"",F406-E406)</f>
        <v/>
      </c>
      <c r="H406" s="17"/>
    </row>
    <row r="407" customFormat="false" ht="15" hidden="false" customHeight="false" outlineLevel="0" collapsed="false">
      <c r="A407" s="18"/>
      <c r="B407" s="17"/>
      <c r="C407" s="20"/>
      <c r="D407" s="17"/>
      <c r="E407" s="15"/>
      <c r="F407" s="15"/>
      <c r="G407" s="12" t="str">
        <f aca="false">IF(AND(E407="",F407=""),"",F407-E407)</f>
        <v/>
      </c>
      <c r="H407" s="17"/>
    </row>
    <row r="408" customFormat="false" ht="15" hidden="false" customHeight="false" outlineLevel="0" collapsed="false">
      <c r="A408" s="18"/>
      <c r="B408" s="17"/>
      <c r="C408" s="20"/>
      <c r="D408" s="17"/>
      <c r="E408" s="15"/>
      <c r="F408" s="15"/>
      <c r="G408" s="12" t="str">
        <f aca="false">IF(AND(E408="",F408=""),"",F408-E408)</f>
        <v/>
      </c>
      <c r="H408" s="17"/>
    </row>
    <row r="409" customFormat="false" ht="15" hidden="false" customHeight="false" outlineLevel="0" collapsed="false">
      <c r="A409" s="18"/>
      <c r="B409" s="17"/>
      <c r="C409" s="20"/>
      <c r="D409" s="17"/>
      <c r="E409" s="15"/>
      <c r="F409" s="15"/>
      <c r="G409" s="12" t="str">
        <f aca="false">IF(AND(E409="",F409=""),"",F409-E409)</f>
        <v/>
      </c>
      <c r="H409" s="17"/>
    </row>
    <row r="410" customFormat="false" ht="15" hidden="false" customHeight="false" outlineLevel="0" collapsed="false">
      <c r="A410" s="18"/>
      <c r="B410" s="17"/>
      <c r="C410" s="20"/>
      <c r="D410" s="17"/>
      <c r="E410" s="15"/>
      <c r="F410" s="15"/>
      <c r="G410" s="12" t="str">
        <f aca="false">IF(AND(E410="",F410=""),"",F410-E410)</f>
        <v/>
      </c>
      <c r="H410" s="17"/>
    </row>
    <row r="411" customFormat="false" ht="15" hidden="false" customHeight="false" outlineLevel="0" collapsed="false">
      <c r="A411" s="18"/>
      <c r="B411" s="17"/>
      <c r="C411" s="20"/>
      <c r="D411" s="17"/>
      <c r="E411" s="15"/>
      <c r="F411" s="15"/>
      <c r="G411" s="12" t="str">
        <f aca="false">IF(AND(E411="",F411=""),"",F411-E411)</f>
        <v/>
      </c>
      <c r="H411" s="17"/>
    </row>
    <row r="412" customFormat="false" ht="15" hidden="false" customHeight="false" outlineLevel="0" collapsed="false">
      <c r="A412" s="18"/>
      <c r="B412" s="17"/>
      <c r="C412" s="20"/>
      <c r="D412" s="17"/>
      <c r="E412" s="15"/>
      <c r="F412" s="15"/>
      <c r="G412" s="12" t="str">
        <f aca="false">IF(AND(E412="",F412=""),"",F412-E412)</f>
        <v/>
      </c>
      <c r="H412" s="17"/>
    </row>
    <row r="413" customFormat="false" ht="15" hidden="false" customHeight="false" outlineLevel="0" collapsed="false">
      <c r="A413" s="18"/>
      <c r="B413" s="17"/>
      <c r="C413" s="20"/>
      <c r="D413" s="17"/>
      <c r="E413" s="15"/>
      <c r="F413" s="15"/>
      <c r="G413" s="12" t="str">
        <f aca="false">IF(AND(E413="",F413=""),"",F413-E413)</f>
        <v/>
      </c>
      <c r="H413" s="17"/>
    </row>
    <row r="414" customFormat="false" ht="15" hidden="false" customHeight="false" outlineLevel="0" collapsed="false">
      <c r="A414" s="18"/>
      <c r="B414" s="17"/>
      <c r="C414" s="20"/>
      <c r="D414" s="17"/>
      <c r="E414" s="15"/>
      <c r="F414" s="15"/>
      <c r="G414" s="12" t="str">
        <f aca="false">IF(AND(E414="",F414=""),"",F414-E414)</f>
        <v/>
      </c>
      <c r="H414" s="17"/>
    </row>
    <row r="415" customFormat="false" ht="15" hidden="false" customHeight="false" outlineLevel="0" collapsed="false">
      <c r="A415" s="18"/>
      <c r="B415" s="17"/>
      <c r="C415" s="20"/>
      <c r="D415" s="17"/>
      <c r="E415" s="15"/>
      <c r="F415" s="15"/>
      <c r="G415" s="12" t="str">
        <f aca="false">IF(AND(E415="",F415=""),"",F415-E415)</f>
        <v/>
      </c>
      <c r="H415" s="17"/>
    </row>
    <row r="416" customFormat="false" ht="15" hidden="false" customHeight="false" outlineLevel="0" collapsed="false">
      <c r="A416" s="18"/>
      <c r="B416" s="17"/>
      <c r="C416" s="20"/>
      <c r="D416" s="17"/>
      <c r="E416" s="15"/>
      <c r="F416" s="15"/>
      <c r="G416" s="12" t="str">
        <f aca="false">IF(AND(E416="",F416=""),"",F416-E416)</f>
        <v/>
      </c>
      <c r="H416" s="17"/>
    </row>
    <row r="417" customFormat="false" ht="15" hidden="false" customHeight="false" outlineLevel="0" collapsed="false">
      <c r="A417" s="18"/>
      <c r="B417" s="17"/>
      <c r="C417" s="20"/>
      <c r="D417" s="17"/>
      <c r="E417" s="15"/>
      <c r="F417" s="15"/>
      <c r="G417" s="12" t="str">
        <f aca="false">IF(AND(E417="",F417=""),"",F417-E417)</f>
        <v/>
      </c>
      <c r="H417" s="17"/>
    </row>
    <row r="418" customFormat="false" ht="15" hidden="false" customHeight="false" outlineLevel="0" collapsed="false">
      <c r="A418" s="18"/>
      <c r="B418" s="17"/>
      <c r="C418" s="20"/>
      <c r="D418" s="17"/>
      <c r="E418" s="15"/>
      <c r="F418" s="15"/>
      <c r="G418" s="12" t="str">
        <f aca="false">IF(AND(E418="",F418=""),"",F418-E418)</f>
        <v/>
      </c>
      <c r="H418" s="17"/>
    </row>
    <row r="419" customFormat="false" ht="15" hidden="false" customHeight="false" outlineLevel="0" collapsed="false">
      <c r="A419" s="18"/>
      <c r="B419" s="17"/>
      <c r="C419" s="20"/>
      <c r="D419" s="17"/>
      <c r="E419" s="15"/>
      <c r="F419" s="15"/>
      <c r="G419" s="12" t="str">
        <f aca="false">IF(AND(E419="",F419=""),"",F419-E419)</f>
        <v/>
      </c>
      <c r="H419" s="17"/>
    </row>
    <row r="420" customFormat="false" ht="15" hidden="false" customHeight="false" outlineLevel="0" collapsed="false">
      <c r="A420" s="18"/>
      <c r="B420" s="17"/>
      <c r="C420" s="20"/>
      <c r="D420" s="17"/>
      <c r="E420" s="15"/>
      <c r="F420" s="15"/>
      <c r="G420" s="12" t="str">
        <f aca="false">IF(AND(E420="",F420=""),"",F420-E420)</f>
        <v/>
      </c>
      <c r="H420" s="17"/>
    </row>
    <row r="421" customFormat="false" ht="15" hidden="false" customHeight="false" outlineLevel="0" collapsed="false">
      <c r="A421" s="18"/>
      <c r="B421" s="17"/>
      <c r="C421" s="20"/>
      <c r="D421" s="17"/>
      <c r="E421" s="15"/>
      <c r="F421" s="15"/>
      <c r="G421" s="12" t="str">
        <f aca="false">IF(AND(E421="",F421=""),"",F421-E421)</f>
        <v/>
      </c>
      <c r="H421" s="17"/>
    </row>
    <row r="422" customFormat="false" ht="15" hidden="false" customHeight="false" outlineLevel="0" collapsed="false">
      <c r="A422" s="18"/>
      <c r="B422" s="17"/>
      <c r="C422" s="20"/>
      <c r="D422" s="17"/>
      <c r="E422" s="15"/>
      <c r="F422" s="15"/>
      <c r="G422" s="12" t="str">
        <f aca="false">IF(AND(E422="",F422=""),"",F422-E422)</f>
        <v/>
      </c>
      <c r="H422" s="17"/>
    </row>
    <row r="423" customFormat="false" ht="15" hidden="false" customHeight="false" outlineLevel="0" collapsed="false">
      <c r="A423" s="18"/>
      <c r="B423" s="17"/>
      <c r="C423" s="20"/>
      <c r="D423" s="17"/>
      <c r="E423" s="15"/>
      <c r="F423" s="15"/>
      <c r="G423" s="12" t="str">
        <f aca="false">IF(AND(E423="",F423=""),"",F423-E423)</f>
        <v/>
      </c>
      <c r="H423" s="17"/>
    </row>
    <row r="424" customFormat="false" ht="15" hidden="false" customHeight="false" outlineLevel="0" collapsed="false">
      <c r="A424" s="18"/>
      <c r="B424" s="17"/>
      <c r="C424" s="20"/>
      <c r="D424" s="17"/>
      <c r="E424" s="15"/>
      <c r="F424" s="15"/>
      <c r="G424" s="12" t="str">
        <f aca="false">IF(AND(E424="",F424=""),"",F424-E424)</f>
        <v/>
      </c>
      <c r="H424" s="17"/>
    </row>
    <row r="425" customFormat="false" ht="15" hidden="false" customHeight="false" outlineLevel="0" collapsed="false">
      <c r="A425" s="18"/>
      <c r="B425" s="17"/>
      <c r="C425" s="20"/>
      <c r="D425" s="17"/>
      <c r="E425" s="15"/>
      <c r="F425" s="15"/>
      <c r="G425" s="12" t="str">
        <f aca="false">IF(AND(E425="",F425=""),"",F425-E425)</f>
        <v/>
      </c>
      <c r="H425" s="17"/>
    </row>
    <row r="426" customFormat="false" ht="15" hidden="false" customHeight="false" outlineLevel="0" collapsed="false">
      <c r="A426" s="18"/>
      <c r="B426" s="17"/>
      <c r="C426" s="20"/>
      <c r="D426" s="17"/>
      <c r="E426" s="15"/>
      <c r="F426" s="15"/>
      <c r="G426" s="12" t="str">
        <f aca="false">IF(AND(E426="",F426=""),"",F426-E426)</f>
        <v/>
      </c>
      <c r="H426" s="17"/>
    </row>
    <row r="427" customFormat="false" ht="15" hidden="false" customHeight="false" outlineLevel="0" collapsed="false">
      <c r="A427" s="18"/>
      <c r="B427" s="17"/>
      <c r="C427" s="20"/>
      <c r="D427" s="17"/>
      <c r="E427" s="15"/>
      <c r="F427" s="15"/>
      <c r="G427" s="12" t="str">
        <f aca="false">IF(AND(E427="",F427=""),"",F427-E427)</f>
        <v/>
      </c>
      <c r="H427" s="17"/>
    </row>
    <row r="428" customFormat="false" ht="15" hidden="false" customHeight="false" outlineLevel="0" collapsed="false">
      <c r="A428" s="18"/>
      <c r="B428" s="17"/>
      <c r="C428" s="20"/>
      <c r="D428" s="17"/>
      <c r="E428" s="15"/>
      <c r="F428" s="15"/>
      <c r="G428" s="12" t="str">
        <f aca="false">IF(AND(E428="",F428=""),"",F428-E428)</f>
        <v/>
      </c>
      <c r="H428" s="17"/>
    </row>
    <row r="429" customFormat="false" ht="15" hidden="false" customHeight="false" outlineLevel="0" collapsed="false">
      <c r="A429" s="18"/>
      <c r="B429" s="17"/>
      <c r="C429" s="20"/>
      <c r="D429" s="17"/>
      <c r="E429" s="15"/>
      <c r="F429" s="15"/>
      <c r="G429" s="12" t="str">
        <f aca="false">IF(AND(E429="",F429=""),"",F429-E429)</f>
        <v/>
      </c>
      <c r="H429" s="17"/>
    </row>
    <row r="430" customFormat="false" ht="15" hidden="false" customHeight="false" outlineLevel="0" collapsed="false">
      <c r="A430" s="18"/>
      <c r="B430" s="17"/>
      <c r="C430" s="20"/>
      <c r="D430" s="17"/>
      <c r="E430" s="15"/>
      <c r="F430" s="15"/>
      <c r="G430" s="12" t="str">
        <f aca="false">IF(AND(E430="",F430=""),"",F430-E430)</f>
        <v/>
      </c>
      <c r="H430" s="17"/>
    </row>
    <row r="431" customFormat="false" ht="15" hidden="false" customHeight="false" outlineLevel="0" collapsed="false">
      <c r="A431" s="18"/>
      <c r="B431" s="17"/>
      <c r="C431" s="20"/>
      <c r="D431" s="17"/>
      <c r="E431" s="15"/>
      <c r="F431" s="15"/>
      <c r="G431" s="12" t="str">
        <f aca="false">IF(AND(E431="",F431=""),"",F431-E431)</f>
        <v/>
      </c>
      <c r="H431" s="17"/>
    </row>
    <row r="432" customFormat="false" ht="15" hidden="false" customHeight="false" outlineLevel="0" collapsed="false">
      <c r="A432" s="18"/>
      <c r="B432" s="17"/>
      <c r="C432" s="20"/>
      <c r="D432" s="17"/>
      <c r="E432" s="15"/>
      <c r="F432" s="15"/>
      <c r="G432" s="12" t="str">
        <f aca="false">IF(AND(E432="",F432=""),"",F432-E432)</f>
        <v/>
      </c>
      <c r="H432" s="17"/>
    </row>
    <row r="433" customFormat="false" ht="15" hidden="false" customHeight="false" outlineLevel="0" collapsed="false">
      <c r="A433" s="18"/>
      <c r="B433" s="17"/>
      <c r="C433" s="20"/>
      <c r="D433" s="17"/>
      <c r="E433" s="15"/>
      <c r="F433" s="15"/>
      <c r="G433" s="12" t="str">
        <f aca="false">IF(AND(E433="",F433=""),"",F433-E433)</f>
        <v/>
      </c>
      <c r="H433" s="17"/>
    </row>
    <row r="434" customFormat="false" ht="15" hidden="false" customHeight="false" outlineLevel="0" collapsed="false">
      <c r="A434" s="18"/>
      <c r="B434" s="17"/>
      <c r="C434" s="20"/>
      <c r="D434" s="17"/>
      <c r="E434" s="15"/>
      <c r="F434" s="15"/>
      <c r="G434" s="12" t="str">
        <f aca="false">IF(AND(E434="",F434=""),"",F434-E434)</f>
        <v/>
      </c>
      <c r="H434" s="17"/>
    </row>
    <row r="435" customFormat="false" ht="15" hidden="false" customHeight="false" outlineLevel="0" collapsed="false">
      <c r="A435" s="18"/>
      <c r="B435" s="17"/>
      <c r="C435" s="20"/>
      <c r="D435" s="17"/>
      <c r="E435" s="15"/>
      <c r="F435" s="15"/>
      <c r="G435" s="12" t="str">
        <f aca="false">IF(AND(E435="",F435=""),"",F435-E435)</f>
        <v/>
      </c>
      <c r="H435" s="17"/>
    </row>
    <row r="436" customFormat="false" ht="15" hidden="false" customHeight="false" outlineLevel="0" collapsed="false">
      <c r="A436" s="18"/>
      <c r="B436" s="17"/>
      <c r="C436" s="20"/>
      <c r="D436" s="17"/>
      <c r="E436" s="15"/>
      <c r="F436" s="15"/>
      <c r="G436" s="12" t="str">
        <f aca="false">IF(AND(E436="",F436=""),"",F436-E436)</f>
        <v/>
      </c>
      <c r="H436" s="17"/>
    </row>
    <row r="437" customFormat="false" ht="15" hidden="false" customHeight="false" outlineLevel="0" collapsed="false">
      <c r="A437" s="18"/>
      <c r="B437" s="17"/>
      <c r="C437" s="20"/>
      <c r="D437" s="17"/>
      <c r="E437" s="15"/>
      <c r="F437" s="15"/>
      <c r="G437" s="12" t="str">
        <f aca="false">IF(AND(E437="",F437=""),"",F437-E437)</f>
        <v/>
      </c>
      <c r="H437" s="17"/>
    </row>
    <row r="438" customFormat="false" ht="15" hidden="false" customHeight="false" outlineLevel="0" collapsed="false">
      <c r="A438" s="18"/>
      <c r="B438" s="17"/>
      <c r="C438" s="20"/>
      <c r="D438" s="17"/>
      <c r="E438" s="15"/>
      <c r="F438" s="15"/>
      <c r="G438" s="12" t="str">
        <f aca="false">IF(AND(E438="",F438=""),"",F438-E438)</f>
        <v/>
      </c>
      <c r="H438" s="17"/>
    </row>
    <row r="439" customFormat="false" ht="15" hidden="false" customHeight="false" outlineLevel="0" collapsed="false">
      <c r="A439" s="18"/>
      <c r="B439" s="17"/>
      <c r="C439" s="20"/>
      <c r="D439" s="17"/>
      <c r="E439" s="15"/>
      <c r="F439" s="15"/>
      <c r="G439" s="12" t="str">
        <f aca="false">IF(AND(E439="",F439=""),"",F439-E439)</f>
        <v/>
      </c>
      <c r="H439" s="17"/>
    </row>
    <row r="440" customFormat="false" ht="15" hidden="false" customHeight="false" outlineLevel="0" collapsed="false">
      <c r="A440" s="18"/>
      <c r="B440" s="17"/>
      <c r="C440" s="20"/>
      <c r="D440" s="17"/>
      <c r="E440" s="15"/>
      <c r="F440" s="15"/>
      <c r="G440" s="12" t="str">
        <f aca="false">IF(AND(E440="",F440=""),"",F440-E440)</f>
        <v/>
      </c>
      <c r="H440" s="17"/>
    </row>
    <row r="441" customFormat="false" ht="15" hidden="false" customHeight="false" outlineLevel="0" collapsed="false">
      <c r="A441" s="18"/>
      <c r="B441" s="17"/>
      <c r="C441" s="20"/>
      <c r="D441" s="17"/>
      <c r="E441" s="15"/>
      <c r="F441" s="15"/>
      <c r="G441" s="12" t="str">
        <f aca="false">IF(AND(E441="",F441=""),"",F441-E441)</f>
        <v/>
      </c>
      <c r="H441" s="17"/>
    </row>
    <row r="442" customFormat="false" ht="15" hidden="false" customHeight="false" outlineLevel="0" collapsed="false">
      <c r="A442" s="18"/>
      <c r="B442" s="17"/>
      <c r="C442" s="20"/>
      <c r="D442" s="17"/>
      <c r="E442" s="15"/>
      <c r="F442" s="15"/>
      <c r="G442" s="12" t="str">
        <f aca="false">IF(AND(E442="",F442=""),"",F442-E442)</f>
        <v/>
      </c>
      <c r="H442" s="17"/>
    </row>
    <row r="443" customFormat="false" ht="15" hidden="false" customHeight="false" outlineLevel="0" collapsed="false">
      <c r="A443" s="18"/>
      <c r="B443" s="17"/>
      <c r="C443" s="20"/>
      <c r="D443" s="17"/>
      <c r="E443" s="15"/>
      <c r="F443" s="15"/>
      <c r="G443" s="12" t="str">
        <f aca="false">IF(AND(E443="",F443=""),"",F443-E443)</f>
        <v/>
      </c>
      <c r="H443" s="17"/>
    </row>
    <row r="444" customFormat="false" ht="15" hidden="false" customHeight="false" outlineLevel="0" collapsed="false">
      <c r="A444" s="18"/>
      <c r="B444" s="17"/>
      <c r="C444" s="20"/>
      <c r="D444" s="17"/>
      <c r="E444" s="15"/>
      <c r="F444" s="15"/>
      <c r="G444" s="12" t="str">
        <f aca="false">IF(AND(E444="",F444=""),"",F444-E444)</f>
        <v/>
      </c>
      <c r="H444" s="17"/>
    </row>
    <row r="445" customFormat="false" ht="15" hidden="false" customHeight="false" outlineLevel="0" collapsed="false">
      <c r="A445" s="18"/>
      <c r="B445" s="17"/>
      <c r="C445" s="20"/>
      <c r="D445" s="17"/>
      <c r="E445" s="15"/>
      <c r="F445" s="15"/>
      <c r="G445" s="12" t="str">
        <f aca="false">IF(AND(E445="",F445=""),"",F445-E445)</f>
        <v/>
      </c>
      <c r="H445" s="17"/>
    </row>
    <row r="446" customFormat="false" ht="15" hidden="false" customHeight="false" outlineLevel="0" collapsed="false">
      <c r="A446" s="18"/>
      <c r="B446" s="17"/>
      <c r="C446" s="20"/>
      <c r="D446" s="17"/>
      <c r="E446" s="15"/>
      <c r="F446" s="15"/>
      <c r="G446" s="12" t="str">
        <f aca="false">IF(AND(E446="",F446=""),"",F446-E446)</f>
        <v/>
      </c>
      <c r="H446" s="17"/>
    </row>
    <row r="447" customFormat="false" ht="15" hidden="false" customHeight="false" outlineLevel="0" collapsed="false">
      <c r="A447" s="18"/>
      <c r="B447" s="17"/>
      <c r="C447" s="20"/>
      <c r="D447" s="17"/>
      <c r="E447" s="15"/>
      <c r="F447" s="15"/>
      <c r="G447" s="12" t="str">
        <f aca="false">IF(AND(E447="",F447=""),"",F447-E447)</f>
        <v/>
      </c>
      <c r="H447" s="17"/>
    </row>
    <row r="448" customFormat="false" ht="15" hidden="false" customHeight="false" outlineLevel="0" collapsed="false">
      <c r="A448" s="18"/>
      <c r="B448" s="17"/>
      <c r="C448" s="20"/>
      <c r="D448" s="17"/>
      <c r="E448" s="15"/>
      <c r="F448" s="15"/>
      <c r="G448" s="12" t="str">
        <f aca="false">IF(AND(E448="",F448=""),"",F448-E448)</f>
        <v/>
      </c>
      <c r="H448" s="17"/>
    </row>
    <row r="449" customFormat="false" ht="15" hidden="false" customHeight="false" outlineLevel="0" collapsed="false">
      <c r="A449" s="18"/>
      <c r="B449" s="17"/>
      <c r="C449" s="20"/>
      <c r="D449" s="17"/>
      <c r="E449" s="15"/>
      <c r="F449" s="15"/>
      <c r="G449" s="12" t="str">
        <f aca="false">IF(AND(E449="",F449=""),"",F449-E449)</f>
        <v/>
      </c>
      <c r="H449" s="17"/>
    </row>
    <row r="450" customFormat="false" ht="15" hidden="false" customHeight="false" outlineLevel="0" collapsed="false">
      <c r="A450" s="18"/>
      <c r="B450" s="17"/>
      <c r="C450" s="20"/>
      <c r="D450" s="17"/>
      <c r="E450" s="15"/>
      <c r="F450" s="15"/>
      <c r="G450" s="12" t="str">
        <f aca="false">IF(AND(E450="",F450=""),"",F450-E450)</f>
        <v/>
      </c>
      <c r="H450" s="17"/>
    </row>
    <row r="451" customFormat="false" ht="15" hidden="false" customHeight="false" outlineLevel="0" collapsed="false">
      <c r="A451" s="18"/>
      <c r="B451" s="17"/>
      <c r="C451" s="20"/>
      <c r="D451" s="17"/>
      <c r="E451" s="15"/>
      <c r="F451" s="15"/>
      <c r="G451" s="12" t="str">
        <f aca="false">IF(AND(E451="",F451=""),"",F451-E451)</f>
        <v/>
      </c>
      <c r="H451" s="17"/>
    </row>
    <row r="452" customFormat="false" ht="15" hidden="false" customHeight="false" outlineLevel="0" collapsed="false">
      <c r="A452" s="18"/>
      <c r="B452" s="17"/>
      <c r="C452" s="20"/>
      <c r="D452" s="17"/>
      <c r="E452" s="15"/>
      <c r="F452" s="15"/>
      <c r="G452" s="12" t="str">
        <f aca="false">IF(AND(E452="",F452=""),"",F452-E452)</f>
        <v/>
      </c>
      <c r="H452" s="17"/>
    </row>
    <row r="453" customFormat="false" ht="15" hidden="false" customHeight="false" outlineLevel="0" collapsed="false">
      <c r="A453" s="18"/>
      <c r="B453" s="17"/>
      <c r="C453" s="20"/>
      <c r="D453" s="17"/>
      <c r="E453" s="15"/>
      <c r="F453" s="15"/>
      <c r="G453" s="12" t="str">
        <f aca="false">IF(AND(E453="",F453=""),"",F453-E453)</f>
        <v/>
      </c>
      <c r="H453" s="17"/>
    </row>
    <row r="454" customFormat="false" ht="15" hidden="false" customHeight="false" outlineLevel="0" collapsed="false">
      <c r="A454" s="18"/>
      <c r="B454" s="17"/>
      <c r="C454" s="20"/>
      <c r="D454" s="17"/>
      <c r="E454" s="15"/>
      <c r="F454" s="15"/>
      <c r="G454" s="12" t="str">
        <f aca="false">IF(AND(E454="",F454=""),"",F454-E454)</f>
        <v/>
      </c>
      <c r="H454" s="17"/>
    </row>
    <row r="455" customFormat="false" ht="15" hidden="false" customHeight="false" outlineLevel="0" collapsed="false">
      <c r="A455" s="18"/>
      <c r="B455" s="17"/>
      <c r="C455" s="20"/>
      <c r="D455" s="17"/>
      <c r="E455" s="15"/>
      <c r="F455" s="15"/>
      <c r="G455" s="12" t="str">
        <f aca="false">IF(AND(E455="",F455=""),"",F455-E455)</f>
        <v/>
      </c>
      <c r="H455" s="17"/>
    </row>
    <row r="456" customFormat="false" ht="15" hidden="false" customHeight="false" outlineLevel="0" collapsed="false">
      <c r="A456" s="18"/>
      <c r="B456" s="17"/>
      <c r="C456" s="20"/>
      <c r="D456" s="17"/>
      <c r="E456" s="15"/>
      <c r="F456" s="15"/>
      <c r="G456" s="12" t="str">
        <f aca="false">IF(AND(E456="",F456=""),"",F456-E456)</f>
        <v/>
      </c>
      <c r="H456" s="17"/>
    </row>
    <row r="457" customFormat="false" ht="15" hidden="false" customHeight="false" outlineLevel="0" collapsed="false">
      <c r="A457" s="18"/>
      <c r="B457" s="17"/>
      <c r="C457" s="20"/>
      <c r="D457" s="17"/>
      <c r="E457" s="15"/>
      <c r="F457" s="15"/>
      <c r="G457" s="12" t="str">
        <f aca="false">IF(AND(E457="",F457=""),"",F457-E457)</f>
        <v/>
      </c>
      <c r="H457" s="17"/>
    </row>
    <row r="458" customFormat="false" ht="15" hidden="false" customHeight="false" outlineLevel="0" collapsed="false">
      <c r="A458" s="18"/>
      <c r="B458" s="17"/>
      <c r="C458" s="20"/>
      <c r="D458" s="17"/>
      <c r="E458" s="15"/>
      <c r="F458" s="15"/>
      <c r="G458" s="12" t="str">
        <f aca="false">IF(AND(E458="",F458=""),"",F458-E458)</f>
        <v/>
      </c>
      <c r="H458" s="17"/>
    </row>
    <row r="459" customFormat="false" ht="15" hidden="false" customHeight="false" outlineLevel="0" collapsed="false">
      <c r="A459" s="18"/>
      <c r="B459" s="17"/>
      <c r="C459" s="20"/>
      <c r="D459" s="17"/>
      <c r="E459" s="15"/>
      <c r="F459" s="15"/>
      <c r="G459" s="12" t="str">
        <f aca="false">IF(AND(E459="",F459=""),"",F459-E459)</f>
        <v/>
      </c>
      <c r="H459" s="17"/>
    </row>
    <row r="460" customFormat="false" ht="15" hidden="false" customHeight="false" outlineLevel="0" collapsed="false">
      <c r="A460" s="18"/>
      <c r="B460" s="17"/>
      <c r="C460" s="20"/>
      <c r="D460" s="17"/>
      <c r="E460" s="15"/>
      <c r="F460" s="15"/>
      <c r="G460" s="12" t="str">
        <f aca="false">IF(AND(E460="",F460=""),"",F460-E460)</f>
        <v/>
      </c>
      <c r="H460" s="17"/>
    </row>
    <row r="461" customFormat="false" ht="15" hidden="false" customHeight="false" outlineLevel="0" collapsed="false">
      <c r="A461" s="18"/>
      <c r="B461" s="17"/>
      <c r="C461" s="20"/>
      <c r="D461" s="17"/>
      <c r="E461" s="15"/>
      <c r="F461" s="15"/>
      <c r="G461" s="12" t="str">
        <f aca="false">IF(AND(E461="",F461=""),"",F461-E461)</f>
        <v/>
      </c>
      <c r="H461" s="17"/>
    </row>
    <row r="462" customFormat="false" ht="15" hidden="false" customHeight="false" outlineLevel="0" collapsed="false">
      <c r="A462" s="18"/>
      <c r="B462" s="17"/>
      <c r="C462" s="20"/>
      <c r="D462" s="17"/>
      <c r="E462" s="15"/>
      <c r="F462" s="15"/>
      <c r="G462" s="12" t="str">
        <f aca="false">IF(AND(E462="",F462=""),"",F462-E462)</f>
        <v/>
      </c>
      <c r="H462" s="17"/>
    </row>
    <row r="463" customFormat="false" ht="15" hidden="false" customHeight="false" outlineLevel="0" collapsed="false">
      <c r="A463" s="18"/>
      <c r="B463" s="17"/>
      <c r="C463" s="20"/>
      <c r="D463" s="17"/>
      <c r="E463" s="15"/>
      <c r="F463" s="15"/>
      <c r="G463" s="12" t="str">
        <f aca="false">IF(AND(E463="",F463=""),"",F463-E463)</f>
        <v/>
      </c>
      <c r="H463" s="17"/>
    </row>
    <row r="464" customFormat="false" ht="15" hidden="false" customHeight="false" outlineLevel="0" collapsed="false">
      <c r="A464" s="18"/>
      <c r="B464" s="17"/>
      <c r="C464" s="20"/>
      <c r="D464" s="17"/>
      <c r="E464" s="15"/>
      <c r="F464" s="15"/>
      <c r="G464" s="12" t="str">
        <f aca="false">IF(AND(E464="",F464=""),"",F464-E464)</f>
        <v/>
      </c>
      <c r="H464" s="17"/>
    </row>
    <row r="465" customFormat="false" ht="15" hidden="false" customHeight="false" outlineLevel="0" collapsed="false">
      <c r="A465" s="18"/>
      <c r="B465" s="17"/>
      <c r="C465" s="20"/>
      <c r="D465" s="17"/>
      <c r="E465" s="15"/>
      <c r="F465" s="15"/>
      <c r="G465" s="12" t="str">
        <f aca="false">IF(AND(E465="",F465=""),"",F465-E465)</f>
        <v/>
      </c>
      <c r="H465" s="17"/>
    </row>
    <row r="466" customFormat="false" ht="15" hidden="false" customHeight="false" outlineLevel="0" collapsed="false">
      <c r="A466" s="18"/>
      <c r="B466" s="17"/>
      <c r="C466" s="20"/>
      <c r="D466" s="17"/>
      <c r="E466" s="15"/>
      <c r="F466" s="15"/>
      <c r="G466" s="12" t="str">
        <f aca="false">IF(AND(E466="",F466=""),"",F466-E466)</f>
        <v/>
      </c>
      <c r="H466" s="17"/>
    </row>
    <row r="467" customFormat="false" ht="15" hidden="false" customHeight="false" outlineLevel="0" collapsed="false">
      <c r="A467" s="18"/>
      <c r="B467" s="17"/>
      <c r="C467" s="20"/>
      <c r="D467" s="17"/>
      <c r="E467" s="15"/>
      <c r="F467" s="15"/>
      <c r="G467" s="12" t="str">
        <f aca="false">IF(AND(E467="",F467=""),"",F467-E467)</f>
        <v/>
      </c>
      <c r="H467" s="17"/>
    </row>
    <row r="468" customFormat="false" ht="15" hidden="false" customHeight="false" outlineLevel="0" collapsed="false">
      <c r="A468" s="18"/>
      <c r="B468" s="17"/>
      <c r="C468" s="20"/>
      <c r="D468" s="17"/>
      <c r="E468" s="15"/>
      <c r="F468" s="15"/>
      <c r="G468" s="12" t="str">
        <f aca="false">IF(AND(E468="",F468=""),"",F468-E468)</f>
        <v/>
      </c>
      <c r="H468" s="17"/>
    </row>
    <row r="469" customFormat="false" ht="15" hidden="false" customHeight="false" outlineLevel="0" collapsed="false">
      <c r="A469" s="18"/>
      <c r="B469" s="17"/>
      <c r="C469" s="20"/>
      <c r="D469" s="17"/>
      <c r="E469" s="15"/>
      <c r="F469" s="15"/>
      <c r="G469" s="12" t="str">
        <f aca="false">IF(AND(E469="",F469=""),"",F469-E469)</f>
        <v/>
      </c>
      <c r="H469" s="17"/>
    </row>
    <row r="470" customFormat="false" ht="15" hidden="false" customHeight="false" outlineLevel="0" collapsed="false">
      <c r="A470" s="18"/>
      <c r="B470" s="17"/>
      <c r="C470" s="20"/>
      <c r="D470" s="17"/>
      <c r="E470" s="15"/>
      <c r="F470" s="15"/>
      <c r="G470" s="12" t="str">
        <f aca="false">IF(AND(E470="",F470=""),"",F470-E470)</f>
        <v/>
      </c>
      <c r="H470" s="17"/>
    </row>
    <row r="471" customFormat="false" ht="15" hidden="false" customHeight="false" outlineLevel="0" collapsed="false">
      <c r="A471" s="18"/>
      <c r="B471" s="17"/>
      <c r="C471" s="20"/>
      <c r="D471" s="17"/>
      <c r="E471" s="15"/>
      <c r="F471" s="15"/>
      <c r="G471" s="12" t="str">
        <f aca="false">IF(AND(E471="",F471=""),"",F471-E471)</f>
        <v/>
      </c>
      <c r="H471" s="17"/>
    </row>
    <row r="472" customFormat="false" ht="15" hidden="false" customHeight="false" outlineLevel="0" collapsed="false">
      <c r="A472" s="18"/>
      <c r="B472" s="17"/>
      <c r="C472" s="20"/>
      <c r="D472" s="17"/>
      <c r="E472" s="15"/>
      <c r="F472" s="15"/>
      <c r="G472" s="12" t="str">
        <f aca="false">IF(AND(E472="",F472=""),"",F472-E472)</f>
        <v/>
      </c>
      <c r="H472" s="17"/>
    </row>
    <row r="473" customFormat="false" ht="15" hidden="false" customHeight="false" outlineLevel="0" collapsed="false">
      <c r="A473" s="18"/>
      <c r="B473" s="17"/>
      <c r="C473" s="20"/>
      <c r="D473" s="17"/>
      <c r="E473" s="15"/>
      <c r="F473" s="15"/>
      <c r="G473" s="12" t="str">
        <f aca="false">IF(AND(E473="",F473=""),"",F473-E473)</f>
        <v/>
      </c>
      <c r="H473" s="17"/>
    </row>
    <row r="474" customFormat="false" ht="15" hidden="false" customHeight="false" outlineLevel="0" collapsed="false">
      <c r="A474" s="18"/>
      <c r="B474" s="17"/>
      <c r="C474" s="20"/>
      <c r="D474" s="17"/>
      <c r="E474" s="15"/>
      <c r="F474" s="15"/>
      <c r="G474" s="12" t="str">
        <f aca="false">IF(AND(E474="",F474=""),"",F474-E474)</f>
        <v/>
      </c>
      <c r="H474" s="17"/>
    </row>
    <row r="475" customFormat="false" ht="15" hidden="false" customHeight="false" outlineLevel="0" collapsed="false">
      <c r="A475" s="18"/>
      <c r="B475" s="17"/>
      <c r="C475" s="20"/>
      <c r="D475" s="17"/>
      <c r="E475" s="15"/>
      <c r="F475" s="15"/>
      <c r="G475" s="12" t="str">
        <f aca="false">IF(AND(E475="",F475=""),"",F475-E475)</f>
        <v/>
      </c>
      <c r="H475" s="17"/>
    </row>
    <row r="476" customFormat="false" ht="15" hidden="false" customHeight="false" outlineLevel="0" collapsed="false">
      <c r="A476" s="18"/>
      <c r="B476" s="17"/>
      <c r="C476" s="20"/>
      <c r="D476" s="17"/>
      <c r="E476" s="15"/>
      <c r="F476" s="15"/>
      <c r="G476" s="12" t="str">
        <f aca="false">IF(AND(E476="",F476=""),"",F476-E476)</f>
        <v/>
      </c>
      <c r="H476" s="17"/>
    </row>
    <row r="477" customFormat="false" ht="15" hidden="false" customHeight="false" outlineLevel="0" collapsed="false">
      <c r="A477" s="18"/>
      <c r="B477" s="17"/>
      <c r="C477" s="20"/>
      <c r="D477" s="17"/>
      <c r="E477" s="15"/>
      <c r="F477" s="15"/>
      <c r="G477" s="12" t="str">
        <f aca="false">IF(AND(E477="",F477=""),"",F477-E477)</f>
        <v/>
      </c>
      <c r="H477" s="17"/>
    </row>
    <row r="478" customFormat="false" ht="15" hidden="false" customHeight="false" outlineLevel="0" collapsed="false">
      <c r="A478" s="18"/>
      <c r="B478" s="17"/>
      <c r="C478" s="20"/>
      <c r="D478" s="17"/>
      <c r="E478" s="15"/>
      <c r="F478" s="15"/>
      <c r="G478" s="12" t="str">
        <f aca="false">IF(AND(E478="",F478=""),"",F478-E478)</f>
        <v/>
      </c>
      <c r="H478" s="17"/>
    </row>
    <row r="479" customFormat="false" ht="15" hidden="false" customHeight="false" outlineLevel="0" collapsed="false">
      <c r="A479" s="18"/>
      <c r="B479" s="17"/>
      <c r="C479" s="20"/>
      <c r="D479" s="17"/>
      <c r="E479" s="15"/>
      <c r="F479" s="15"/>
      <c r="G479" s="12" t="str">
        <f aca="false">IF(AND(E479="",F479=""),"",F479-E479)</f>
        <v/>
      </c>
      <c r="H479" s="17"/>
    </row>
    <row r="480" customFormat="false" ht="15" hidden="false" customHeight="false" outlineLevel="0" collapsed="false">
      <c r="A480" s="18"/>
      <c r="B480" s="17"/>
      <c r="C480" s="20"/>
      <c r="D480" s="17"/>
      <c r="E480" s="15"/>
      <c r="F480" s="15"/>
      <c r="G480" s="12" t="str">
        <f aca="false">IF(AND(E480="",F480=""),"",F480-E480)</f>
        <v/>
      </c>
      <c r="H480" s="17"/>
    </row>
    <row r="481" customFormat="false" ht="15" hidden="false" customHeight="false" outlineLevel="0" collapsed="false">
      <c r="A481" s="18"/>
      <c r="B481" s="17"/>
      <c r="C481" s="20"/>
      <c r="D481" s="17"/>
      <c r="E481" s="15"/>
      <c r="F481" s="15"/>
      <c r="G481" s="12" t="str">
        <f aca="false">IF(AND(E481="",F481=""),"",F481-E481)</f>
        <v/>
      </c>
      <c r="H481" s="17"/>
    </row>
    <row r="482" customFormat="false" ht="15" hidden="false" customHeight="false" outlineLevel="0" collapsed="false">
      <c r="A482" s="18"/>
      <c r="B482" s="17"/>
      <c r="C482" s="20"/>
      <c r="D482" s="17"/>
      <c r="E482" s="15"/>
      <c r="F482" s="15"/>
      <c r="G482" s="12" t="str">
        <f aca="false">IF(AND(E482="",F482=""),"",F482-E482)</f>
        <v/>
      </c>
      <c r="H482" s="17"/>
    </row>
    <row r="483" customFormat="false" ht="15" hidden="false" customHeight="false" outlineLevel="0" collapsed="false">
      <c r="A483" s="18"/>
      <c r="B483" s="17"/>
      <c r="C483" s="20"/>
      <c r="D483" s="17"/>
      <c r="E483" s="15"/>
      <c r="F483" s="15"/>
      <c r="G483" s="12" t="str">
        <f aca="false">IF(AND(E483="",F483=""),"",F483-E483)</f>
        <v/>
      </c>
      <c r="H483" s="17"/>
    </row>
    <row r="484" customFormat="false" ht="15" hidden="false" customHeight="false" outlineLevel="0" collapsed="false">
      <c r="A484" s="18"/>
      <c r="B484" s="17"/>
      <c r="C484" s="20"/>
      <c r="D484" s="17"/>
      <c r="E484" s="15"/>
      <c r="F484" s="15"/>
      <c r="G484" s="12" t="str">
        <f aca="false">IF(AND(E484="",F484=""),"",F484-E484)</f>
        <v/>
      </c>
      <c r="H484" s="17"/>
    </row>
    <row r="485" customFormat="false" ht="15" hidden="false" customHeight="false" outlineLevel="0" collapsed="false">
      <c r="A485" s="18"/>
      <c r="B485" s="17"/>
      <c r="C485" s="20"/>
      <c r="D485" s="17"/>
      <c r="E485" s="15"/>
      <c r="F485" s="15"/>
      <c r="G485" s="12" t="str">
        <f aca="false">IF(AND(E485="",F485=""),"",F485-E485)</f>
        <v/>
      </c>
      <c r="H485" s="17"/>
    </row>
    <row r="486" customFormat="false" ht="15" hidden="false" customHeight="false" outlineLevel="0" collapsed="false">
      <c r="A486" s="18"/>
      <c r="B486" s="17"/>
      <c r="C486" s="20"/>
      <c r="D486" s="17"/>
      <c r="E486" s="15"/>
      <c r="F486" s="15"/>
      <c r="G486" s="12" t="str">
        <f aca="false">IF(AND(E486="",F486=""),"",F486-E486)</f>
        <v/>
      </c>
      <c r="H486" s="17"/>
    </row>
    <row r="487" customFormat="false" ht="15" hidden="false" customHeight="false" outlineLevel="0" collapsed="false">
      <c r="A487" s="18"/>
      <c r="B487" s="17"/>
      <c r="C487" s="20"/>
      <c r="D487" s="17"/>
      <c r="E487" s="15"/>
      <c r="F487" s="15"/>
      <c r="G487" s="12" t="str">
        <f aca="false">IF(AND(E487="",F487=""),"",F487-E487)</f>
        <v/>
      </c>
      <c r="H487" s="17"/>
    </row>
    <row r="488" customFormat="false" ht="15" hidden="false" customHeight="false" outlineLevel="0" collapsed="false">
      <c r="A488" s="18"/>
      <c r="B488" s="17"/>
      <c r="C488" s="20"/>
      <c r="D488" s="17"/>
      <c r="E488" s="15"/>
      <c r="F488" s="15"/>
      <c r="G488" s="12" t="str">
        <f aca="false">IF(AND(E488="",F488=""),"",F488-E488)</f>
        <v/>
      </c>
      <c r="H488" s="17"/>
    </row>
    <row r="489" customFormat="false" ht="15" hidden="false" customHeight="false" outlineLevel="0" collapsed="false">
      <c r="A489" s="18"/>
      <c r="B489" s="17"/>
      <c r="C489" s="20"/>
      <c r="D489" s="17"/>
      <c r="E489" s="15"/>
      <c r="F489" s="15"/>
      <c r="G489" s="12" t="str">
        <f aca="false">IF(AND(E489="",F489=""),"",F489-E489)</f>
        <v/>
      </c>
      <c r="H489" s="17"/>
    </row>
    <row r="490" customFormat="false" ht="15" hidden="false" customHeight="false" outlineLevel="0" collapsed="false">
      <c r="A490" s="18"/>
      <c r="B490" s="17"/>
      <c r="C490" s="20"/>
      <c r="D490" s="17"/>
      <c r="E490" s="15"/>
      <c r="F490" s="15"/>
      <c r="G490" s="12" t="str">
        <f aca="false">IF(AND(E490="",F490=""),"",F490-E490)</f>
        <v/>
      </c>
      <c r="H490" s="17"/>
    </row>
    <row r="491" customFormat="false" ht="15" hidden="false" customHeight="false" outlineLevel="0" collapsed="false">
      <c r="A491" s="18"/>
      <c r="B491" s="17"/>
      <c r="C491" s="20"/>
      <c r="D491" s="17"/>
      <c r="E491" s="15"/>
      <c r="F491" s="15"/>
      <c r="G491" s="12" t="str">
        <f aca="false">IF(AND(E491="",F491=""),"",F491-E491)</f>
        <v/>
      </c>
      <c r="H491" s="17"/>
    </row>
    <row r="492" customFormat="false" ht="15" hidden="false" customHeight="false" outlineLevel="0" collapsed="false">
      <c r="A492" s="18"/>
      <c r="B492" s="17"/>
      <c r="C492" s="20"/>
      <c r="D492" s="17"/>
      <c r="E492" s="15"/>
      <c r="F492" s="15"/>
      <c r="G492" s="12" t="str">
        <f aca="false">IF(AND(E492="",F492=""),"",F492-E492)</f>
        <v/>
      </c>
      <c r="H492" s="17"/>
    </row>
    <row r="493" customFormat="false" ht="15" hidden="false" customHeight="false" outlineLevel="0" collapsed="false">
      <c r="A493" s="18"/>
      <c r="B493" s="17"/>
      <c r="C493" s="20"/>
      <c r="D493" s="17"/>
      <c r="E493" s="15"/>
      <c r="F493" s="15"/>
      <c r="G493" s="12" t="str">
        <f aca="false">IF(AND(E493="",F493=""),"",F493-E493)</f>
        <v/>
      </c>
      <c r="H493" s="17"/>
    </row>
    <row r="494" customFormat="false" ht="15" hidden="false" customHeight="false" outlineLevel="0" collapsed="false">
      <c r="A494" s="18"/>
      <c r="B494" s="17"/>
      <c r="C494" s="20"/>
      <c r="D494" s="17"/>
      <c r="E494" s="15"/>
      <c r="F494" s="15"/>
      <c r="G494" s="12" t="str">
        <f aca="false">IF(AND(E494="",F494=""),"",F494-E494)</f>
        <v/>
      </c>
      <c r="H494" s="17"/>
    </row>
    <row r="495" customFormat="false" ht="15" hidden="false" customHeight="false" outlineLevel="0" collapsed="false">
      <c r="A495" s="18"/>
      <c r="B495" s="17"/>
      <c r="C495" s="20"/>
      <c r="D495" s="17"/>
      <c r="E495" s="15"/>
      <c r="F495" s="15"/>
      <c r="G495" s="12" t="str">
        <f aca="false">IF(AND(E495="",F495=""),"",F495-E495)</f>
        <v/>
      </c>
      <c r="H495" s="17"/>
    </row>
    <row r="496" customFormat="false" ht="15" hidden="false" customHeight="false" outlineLevel="0" collapsed="false">
      <c r="A496" s="18"/>
      <c r="B496" s="17"/>
      <c r="C496" s="20"/>
      <c r="D496" s="17"/>
      <c r="E496" s="15"/>
      <c r="F496" s="15"/>
      <c r="G496" s="12" t="str">
        <f aca="false">IF(AND(E496="",F496=""),"",F496-E496)</f>
        <v/>
      </c>
      <c r="H496" s="17"/>
    </row>
    <row r="497" customFormat="false" ht="15" hidden="false" customHeight="false" outlineLevel="0" collapsed="false">
      <c r="A497" s="18"/>
      <c r="B497" s="17"/>
      <c r="C497" s="20"/>
      <c r="D497" s="17"/>
      <c r="E497" s="15"/>
      <c r="F497" s="15"/>
      <c r="G497" s="12" t="str">
        <f aca="false">IF(AND(E497="",F497=""),"",F497-E497)</f>
        <v/>
      </c>
      <c r="H497" s="17"/>
    </row>
    <row r="498" customFormat="false" ht="15" hidden="false" customHeight="false" outlineLevel="0" collapsed="false">
      <c r="A498" s="18"/>
      <c r="B498" s="17"/>
      <c r="C498" s="20"/>
      <c r="D498" s="17"/>
      <c r="E498" s="15"/>
      <c r="F498" s="15"/>
      <c r="G498" s="12" t="str">
        <f aca="false">IF(AND(E498="",F498=""),"",F498-E498)</f>
        <v/>
      </c>
      <c r="H498" s="17"/>
    </row>
    <row r="499" customFormat="false" ht="15" hidden="false" customHeight="false" outlineLevel="0" collapsed="false">
      <c r="A499" s="18"/>
      <c r="B499" s="17"/>
      <c r="C499" s="20"/>
      <c r="D499" s="17"/>
      <c r="E499" s="15"/>
      <c r="F499" s="15"/>
      <c r="G499" s="12" t="str">
        <f aca="false">IF(AND(E499="",F499=""),"",F499-E499)</f>
        <v/>
      </c>
      <c r="H499" s="17"/>
    </row>
    <row r="500" customFormat="false" ht="15" hidden="false" customHeight="false" outlineLevel="0" collapsed="false">
      <c r="A500" s="18"/>
      <c r="B500" s="17"/>
      <c r="C500" s="20"/>
      <c r="D500" s="17"/>
      <c r="E500" s="15"/>
      <c r="F500" s="15"/>
      <c r="G500" s="12" t="str">
        <f aca="false">IF(AND(E500="",F500=""),"",F500-E500)</f>
        <v/>
      </c>
      <c r="H500" s="17"/>
    </row>
    <row r="501" customFormat="false" ht="15" hidden="false" customHeight="false" outlineLevel="0" collapsed="false">
      <c r="A501" s="18"/>
      <c r="B501" s="17"/>
      <c r="C501" s="20"/>
      <c r="D501" s="17"/>
      <c r="E501" s="15"/>
      <c r="F501" s="15"/>
      <c r="G501" s="12" t="str">
        <f aca="false">IF(AND(E501="",F501=""),"",F501-E501)</f>
        <v/>
      </c>
      <c r="H501" s="17"/>
    </row>
  </sheetData>
  <conditionalFormatting sqref="G2:G501">
    <cfRule type="expression" priority="2" aboveAverage="0" equalAverage="0" bottom="0" percent="0" rank="0" text="" dxfId="0">
      <formula>AND(ISNUMBER(G2),G2&lt;0)</formula>
    </cfRule>
  </conditionalFormatting>
  <dataValidations count="2">
    <dataValidation allowBlank="true" errorStyle="stop" operator="between" showDropDown="false" showErrorMessage="false" showInputMessage="false" sqref="B2:B501" type="list">
      <formula1>Lakások!$A$2:$A$21</formula1>
      <formula2>0</formula2>
    </dataValidation>
    <dataValidation allowBlank="true" errorStyle="stop" operator="between" showDropDown="false" showErrorMessage="false" showInputMessage="false" sqref="D2:D501" type="list">
      <formula1>"Bérleti díj,Rezsi,Közös költség,Kaució,Egyéb"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6"/>
    <col collapsed="false" customWidth="true" hidden="false" outlineLevel="0" max="7" min="3" style="0" width="12"/>
    <col collapsed="false" customWidth="true" hidden="false" outlineLevel="0" max="8" min="8" style="0" width="14"/>
  </cols>
  <sheetData>
    <row r="1" customFormat="false" ht="31.5" hidden="false" customHeight="true" outlineLevel="0" collapsed="false">
      <c r="A1" s="14" t="s">
        <v>68</v>
      </c>
      <c r="B1" s="14" t="s">
        <v>20</v>
      </c>
      <c r="C1" s="14" t="s">
        <v>69</v>
      </c>
      <c r="D1" s="14" t="s">
        <v>70</v>
      </c>
      <c r="E1" s="14" t="s">
        <v>71</v>
      </c>
      <c r="F1" s="14" t="s">
        <v>72</v>
      </c>
      <c r="G1" s="14" t="s">
        <v>73</v>
      </c>
      <c r="H1" s="14" t="s">
        <v>74</v>
      </c>
    </row>
    <row r="2" customFormat="false" ht="15" hidden="false" customHeight="false" outlineLevel="0" collapsed="false">
      <c r="A2" s="18"/>
      <c r="B2" s="17"/>
      <c r="C2" s="17"/>
      <c r="D2" s="21"/>
      <c r="E2" s="22" t="str">
        <f aca="false">IF(OR(D2="",B2="",C2=""),"",IF(COUNTIFS($B$2:$B$501,B2,$C$2:$C$501,C2,$A$2:$A$501,"&lt;"&amp;A2)=0,"",_xlfn.MAXIFS($D$2:$D$501,$B$2:$B$501,B2,$C$2:$C$501,C2,$A$2:$A$501,"&lt;"&amp;A2)))</f>
        <v/>
      </c>
      <c r="F2" s="22" t="str">
        <f aca="false">IF(E2="","",D2-E2)</f>
        <v/>
      </c>
      <c r="G2" s="12" t="str">
        <f aca="false">IF(C2="","",IFERROR(INDEX(Beállítások!$B$2:$B$4,MATCH(C2,{"Villany";"Víz";"Gáz"},0)),""))</f>
        <v/>
      </c>
      <c r="H2" s="12" t="str">
        <f aca="false">IF(OR(F2="",G2=""),"",F2*G2)</f>
        <v/>
      </c>
    </row>
    <row r="3" customFormat="false" ht="15" hidden="false" customHeight="false" outlineLevel="0" collapsed="false">
      <c r="A3" s="18"/>
      <c r="B3" s="17"/>
      <c r="C3" s="17"/>
      <c r="D3" s="21"/>
      <c r="E3" s="22" t="str">
        <f aca="false">IF(OR(D3="",B3="",C3=""),"",IF(COUNTIFS($B$2:$B$501,B3,$C$2:$C$501,C3,$A$2:$A$501,"&lt;"&amp;A3)=0,"",_xlfn.MAXIFS($D$2:$D$501,$B$2:$B$501,B3,$C$2:$C$501,C3,$A$2:$A$501,"&lt;"&amp;A3)))</f>
        <v/>
      </c>
      <c r="F3" s="22" t="str">
        <f aca="false">IF(E3="","",D3-E3)</f>
        <v/>
      </c>
      <c r="G3" s="12" t="str">
        <f aca="false">IF(C3="","",IFERROR(INDEX(Beállítások!$B$2:$B$4,MATCH(C3,{"Villany";"Víz";"Gáz"},0)),""))</f>
        <v/>
      </c>
      <c r="H3" s="12" t="str">
        <f aca="false">IF(OR(F3="",G3=""),"",F3*G3)</f>
        <v/>
      </c>
    </row>
    <row r="4" customFormat="false" ht="15" hidden="false" customHeight="false" outlineLevel="0" collapsed="false">
      <c r="A4" s="18"/>
      <c r="B4" s="17"/>
      <c r="C4" s="17"/>
      <c r="D4" s="21"/>
      <c r="E4" s="22" t="str">
        <f aca="false">IF(OR(D4="",B4="",C4=""),"",IF(COUNTIFS($B$2:$B$501,B4,$C$2:$C$501,C4,$A$2:$A$501,"&lt;"&amp;A4)=0,"",_xlfn.MAXIFS($D$2:$D$501,$B$2:$B$501,B4,$C$2:$C$501,C4,$A$2:$A$501,"&lt;"&amp;A4)))</f>
        <v/>
      </c>
      <c r="F4" s="22" t="str">
        <f aca="false">IF(E4="","",D4-E4)</f>
        <v/>
      </c>
      <c r="G4" s="12" t="str">
        <f aca="false">IF(C4="","",IFERROR(INDEX(Beállítások!$B$2:$B$4,MATCH(C4,{"Villany";"Víz";"Gáz"},0)),""))</f>
        <v/>
      </c>
      <c r="H4" s="12" t="str">
        <f aca="false">IF(OR(F4="",G4=""),"",F4*G4)</f>
        <v/>
      </c>
    </row>
    <row r="5" customFormat="false" ht="15" hidden="false" customHeight="false" outlineLevel="0" collapsed="false">
      <c r="A5" s="18"/>
      <c r="B5" s="17"/>
      <c r="C5" s="17"/>
      <c r="D5" s="21"/>
      <c r="E5" s="22" t="str">
        <f aca="false">IF(OR(D5="",B5="",C5=""),"",IF(COUNTIFS($B$2:$B$501,B5,$C$2:$C$501,C5,$A$2:$A$501,"&lt;"&amp;A5)=0,"",_xlfn.MAXIFS($D$2:$D$501,$B$2:$B$501,B5,$C$2:$C$501,C5,$A$2:$A$501,"&lt;"&amp;A5)))</f>
        <v/>
      </c>
      <c r="F5" s="22" t="str">
        <f aca="false">IF(E5="","",D5-E5)</f>
        <v/>
      </c>
      <c r="G5" s="12" t="str">
        <f aca="false">IF(C5="","",IFERROR(INDEX(Beállítások!$B$2:$B$4,MATCH(C5,{"Villany";"Víz";"Gáz"},0)),""))</f>
        <v/>
      </c>
      <c r="H5" s="12" t="str">
        <f aca="false">IF(OR(F5="",G5=""),"",F5*G5)</f>
        <v/>
      </c>
    </row>
    <row r="6" customFormat="false" ht="15" hidden="false" customHeight="false" outlineLevel="0" collapsed="false">
      <c r="A6" s="18"/>
      <c r="B6" s="17"/>
      <c r="C6" s="17"/>
      <c r="D6" s="21"/>
      <c r="E6" s="22" t="str">
        <f aca="false">IF(OR(D6="",B6="",C6=""),"",IF(COUNTIFS($B$2:$B$501,B6,$C$2:$C$501,C6,$A$2:$A$501,"&lt;"&amp;A6)=0,"",_xlfn.MAXIFS($D$2:$D$501,$B$2:$B$501,B6,$C$2:$C$501,C6,$A$2:$A$501,"&lt;"&amp;A6)))</f>
        <v/>
      </c>
      <c r="F6" s="22" t="str">
        <f aca="false">IF(E6="","",D6-E6)</f>
        <v/>
      </c>
      <c r="G6" s="12" t="str">
        <f aca="false">IF(C6="","",IFERROR(INDEX(Beállítások!$B$2:$B$4,MATCH(C6,{"Villany";"Víz";"Gáz"},0)),""))</f>
        <v/>
      </c>
      <c r="H6" s="12" t="str">
        <f aca="false">IF(OR(F6="",G6=""),"",F6*G6)</f>
        <v/>
      </c>
    </row>
    <row r="7" customFormat="false" ht="15" hidden="false" customHeight="false" outlineLevel="0" collapsed="false">
      <c r="A7" s="18"/>
      <c r="B7" s="17"/>
      <c r="C7" s="17"/>
      <c r="D7" s="21"/>
      <c r="E7" s="22" t="str">
        <f aca="false">IF(OR(D7="",B7="",C7=""),"",IF(COUNTIFS($B$2:$B$501,B7,$C$2:$C$501,C7,$A$2:$A$501,"&lt;"&amp;A7)=0,"",_xlfn.MAXIFS($D$2:$D$501,$B$2:$B$501,B7,$C$2:$C$501,C7,$A$2:$A$501,"&lt;"&amp;A7)))</f>
        <v/>
      </c>
      <c r="F7" s="22" t="str">
        <f aca="false">IF(E7="","",D7-E7)</f>
        <v/>
      </c>
      <c r="G7" s="12" t="str">
        <f aca="false">IF(C7="","",IFERROR(INDEX(Beállítások!$B$2:$B$4,MATCH(C7,{"Villany";"Víz";"Gáz"},0)),""))</f>
        <v/>
      </c>
      <c r="H7" s="12" t="str">
        <f aca="false">IF(OR(F7="",G7=""),"",F7*G7)</f>
        <v/>
      </c>
    </row>
    <row r="8" customFormat="false" ht="15" hidden="false" customHeight="false" outlineLevel="0" collapsed="false">
      <c r="A8" s="18"/>
      <c r="B8" s="17"/>
      <c r="C8" s="17"/>
      <c r="D8" s="21"/>
      <c r="E8" s="22" t="str">
        <f aca="false">IF(OR(D8="",B8="",C8=""),"",IF(COUNTIFS($B$2:$B$501,B8,$C$2:$C$501,C8,$A$2:$A$501,"&lt;"&amp;A8)=0,"",_xlfn.MAXIFS($D$2:$D$501,$B$2:$B$501,B8,$C$2:$C$501,C8,$A$2:$A$501,"&lt;"&amp;A8)))</f>
        <v/>
      </c>
      <c r="F8" s="22" t="str">
        <f aca="false">IF(E8="","",D8-E8)</f>
        <v/>
      </c>
      <c r="G8" s="12" t="str">
        <f aca="false">IF(C8="","",IFERROR(INDEX(Beállítások!$B$2:$B$4,MATCH(C8,{"Villany";"Víz";"Gáz"},0)),""))</f>
        <v/>
      </c>
      <c r="H8" s="12" t="str">
        <f aca="false">IF(OR(F8="",G8=""),"",F8*G8)</f>
        <v/>
      </c>
    </row>
    <row r="9" customFormat="false" ht="15" hidden="false" customHeight="false" outlineLevel="0" collapsed="false">
      <c r="A9" s="18"/>
      <c r="B9" s="17"/>
      <c r="C9" s="17"/>
      <c r="D9" s="21"/>
      <c r="E9" s="22" t="str">
        <f aca="false">IF(OR(D9="",B9="",C9=""),"",IF(COUNTIFS($B$2:$B$501,B9,$C$2:$C$501,C9,$A$2:$A$501,"&lt;"&amp;A9)=0,"",_xlfn.MAXIFS($D$2:$D$501,$B$2:$B$501,B9,$C$2:$C$501,C9,$A$2:$A$501,"&lt;"&amp;A9)))</f>
        <v/>
      </c>
      <c r="F9" s="22" t="str">
        <f aca="false">IF(E9="","",D9-E9)</f>
        <v/>
      </c>
      <c r="G9" s="12" t="str">
        <f aca="false">IF(C9="","",IFERROR(INDEX(Beállítások!$B$2:$B$4,MATCH(C9,{"Villany";"Víz";"Gáz"},0)),""))</f>
        <v/>
      </c>
      <c r="H9" s="12" t="str">
        <f aca="false">IF(OR(F9="",G9=""),"",F9*G9)</f>
        <v/>
      </c>
    </row>
    <row r="10" customFormat="false" ht="15" hidden="false" customHeight="false" outlineLevel="0" collapsed="false">
      <c r="A10" s="18"/>
      <c r="B10" s="17"/>
      <c r="C10" s="17"/>
      <c r="D10" s="21"/>
      <c r="E10" s="22" t="str">
        <f aca="false">IF(OR(D10="",B10="",C10=""),"",IF(COUNTIFS($B$2:$B$501,B10,$C$2:$C$501,C10,$A$2:$A$501,"&lt;"&amp;A10)=0,"",_xlfn.MAXIFS($D$2:$D$501,$B$2:$B$501,B10,$C$2:$C$501,C10,$A$2:$A$501,"&lt;"&amp;A10)))</f>
        <v/>
      </c>
      <c r="F10" s="22" t="str">
        <f aca="false">IF(E10="","",D10-E10)</f>
        <v/>
      </c>
      <c r="G10" s="12" t="str">
        <f aca="false">IF(C10="","",IFERROR(INDEX(Beállítások!$B$2:$B$4,MATCH(C10,{"Villany";"Víz";"Gáz"},0)),""))</f>
        <v/>
      </c>
      <c r="H10" s="12" t="str">
        <f aca="false">IF(OR(F10="",G10=""),"",F10*G10)</f>
        <v/>
      </c>
    </row>
    <row r="11" customFormat="false" ht="15" hidden="false" customHeight="false" outlineLevel="0" collapsed="false">
      <c r="A11" s="18"/>
      <c r="B11" s="17"/>
      <c r="C11" s="17"/>
      <c r="D11" s="21"/>
      <c r="E11" s="22" t="str">
        <f aca="false">IF(OR(D11="",B11="",C11=""),"",IF(COUNTIFS($B$2:$B$501,B11,$C$2:$C$501,C11,$A$2:$A$501,"&lt;"&amp;A11)=0,"",_xlfn.MAXIFS($D$2:$D$501,$B$2:$B$501,B11,$C$2:$C$501,C11,$A$2:$A$501,"&lt;"&amp;A11)))</f>
        <v/>
      </c>
      <c r="F11" s="22" t="str">
        <f aca="false">IF(E11="","",D11-E11)</f>
        <v/>
      </c>
      <c r="G11" s="12" t="str">
        <f aca="false">IF(C11="","",IFERROR(INDEX(Beállítások!$B$2:$B$4,MATCH(C11,{"Villany";"Víz";"Gáz"},0)),""))</f>
        <v/>
      </c>
      <c r="H11" s="12" t="str">
        <f aca="false">IF(OR(F11="",G11=""),"",F11*G11)</f>
        <v/>
      </c>
    </row>
    <row r="12" customFormat="false" ht="15" hidden="false" customHeight="false" outlineLevel="0" collapsed="false">
      <c r="A12" s="18"/>
      <c r="B12" s="17"/>
      <c r="C12" s="17"/>
      <c r="D12" s="21"/>
      <c r="E12" s="22" t="str">
        <f aca="false">IF(OR(D12="",B12="",C12=""),"",IF(COUNTIFS($B$2:$B$501,B12,$C$2:$C$501,C12,$A$2:$A$501,"&lt;"&amp;A12)=0,"",_xlfn.MAXIFS($D$2:$D$501,$B$2:$B$501,B12,$C$2:$C$501,C12,$A$2:$A$501,"&lt;"&amp;A12)))</f>
        <v/>
      </c>
      <c r="F12" s="22" t="str">
        <f aca="false">IF(E12="","",D12-E12)</f>
        <v/>
      </c>
      <c r="G12" s="12" t="str">
        <f aca="false">IF(C12="","",IFERROR(INDEX(Beállítások!$B$2:$B$4,MATCH(C12,{"Villany";"Víz";"Gáz"},0)),""))</f>
        <v/>
      </c>
      <c r="H12" s="12" t="str">
        <f aca="false">IF(OR(F12="",G12=""),"",F12*G12)</f>
        <v/>
      </c>
    </row>
    <row r="13" customFormat="false" ht="15" hidden="false" customHeight="false" outlineLevel="0" collapsed="false">
      <c r="A13" s="18"/>
      <c r="B13" s="17"/>
      <c r="C13" s="17"/>
      <c r="D13" s="21"/>
      <c r="E13" s="22" t="str">
        <f aca="false">IF(OR(D13="",B13="",C13=""),"",IF(COUNTIFS($B$2:$B$501,B13,$C$2:$C$501,C13,$A$2:$A$501,"&lt;"&amp;A13)=0,"",_xlfn.MAXIFS($D$2:$D$501,$B$2:$B$501,B13,$C$2:$C$501,C13,$A$2:$A$501,"&lt;"&amp;A13)))</f>
        <v/>
      </c>
      <c r="F13" s="22" t="str">
        <f aca="false">IF(E13="","",D13-E13)</f>
        <v/>
      </c>
      <c r="G13" s="12" t="str">
        <f aca="false">IF(C13="","",IFERROR(INDEX(Beállítások!$B$2:$B$4,MATCH(C13,{"Villany";"Víz";"Gáz"},0)),""))</f>
        <v/>
      </c>
      <c r="H13" s="12" t="str">
        <f aca="false">IF(OR(F13="",G13=""),"",F13*G13)</f>
        <v/>
      </c>
    </row>
    <row r="14" customFormat="false" ht="15" hidden="false" customHeight="false" outlineLevel="0" collapsed="false">
      <c r="A14" s="18"/>
      <c r="B14" s="17"/>
      <c r="C14" s="17"/>
      <c r="D14" s="21"/>
      <c r="E14" s="22" t="str">
        <f aca="false">IF(OR(D14="",B14="",C14=""),"",IF(COUNTIFS($B$2:$B$501,B14,$C$2:$C$501,C14,$A$2:$A$501,"&lt;"&amp;A14)=0,"",_xlfn.MAXIFS($D$2:$D$501,$B$2:$B$501,B14,$C$2:$C$501,C14,$A$2:$A$501,"&lt;"&amp;A14)))</f>
        <v/>
      </c>
      <c r="F14" s="22" t="str">
        <f aca="false">IF(E14="","",D14-E14)</f>
        <v/>
      </c>
      <c r="G14" s="12" t="str">
        <f aca="false">IF(C14="","",IFERROR(INDEX(Beállítások!$B$2:$B$4,MATCH(C14,{"Villany";"Víz";"Gáz"},0)),""))</f>
        <v/>
      </c>
      <c r="H14" s="12" t="str">
        <f aca="false">IF(OR(F14="",G14=""),"",F14*G14)</f>
        <v/>
      </c>
    </row>
    <row r="15" customFormat="false" ht="15" hidden="false" customHeight="false" outlineLevel="0" collapsed="false">
      <c r="A15" s="18"/>
      <c r="B15" s="17"/>
      <c r="C15" s="17"/>
      <c r="D15" s="21"/>
      <c r="E15" s="22" t="str">
        <f aca="false">IF(OR(D15="",B15="",C15=""),"",IF(COUNTIFS($B$2:$B$501,B15,$C$2:$C$501,C15,$A$2:$A$501,"&lt;"&amp;A15)=0,"",_xlfn.MAXIFS($D$2:$D$501,$B$2:$B$501,B15,$C$2:$C$501,C15,$A$2:$A$501,"&lt;"&amp;A15)))</f>
        <v/>
      </c>
      <c r="F15" s="22" t="str">
        <f aca="false">IF(E15="","",D15-E15)</f>
        <v/>
      </c>
      <c r="G15" s="12" t="str">
        <f aca="false">IF(C15="","",IFERROR(INDEX(Beállítások!$B$2:$B$4,MATCH(C15,{"Villany";"Víz";"Gáz"},0)),""))</f>
        <v/>
      </c>
      <c r="H15" s="12" t="str">
        <f aca="false">IF(OR(F15="",G15=""),"",F15*G15)</f>
        <v/>
      </c>
    </row>
    <row r="16" customFormat="false" ht="15" hidden="false" customHeight="false" outlineLevel="0" collapsed="false">
      <c r="A16" s="18"/>
      <c r="B16" s="17"/>
      <c r="C16" s="17"/>
      <c r="D16" s="21"/>
      <c r="E16" s="22" t="str">
        <f aca="false">IF(OR(D16="",B16="",C16=""),"",IF(COUNTIFS($B$2:$B$501,B16,$C$2:$C$501,C16,$A$2:$A$501,"&lt;"&amp;A16)=0,"",_xlfn.MAXIFS($D$2:$D$501,$B$2:$B$501,B16,$C$2:$C$501,C16,$A$2:$A$501,"&lt;"&amp;A16)))</f>
        <v/>
      </c>
      <c r="F16" s="22" t="str">
        <f aca="false">IF(E16="","",D16-E16)</f>
        <v/>
      </c>
      <c r="G16" s="12" t="str">
        <f aca="false">IF(C16="","",IFERROR(INDEX(Beállítások!$B$2:$B$4,MATCH(C16,{"Villany";"Víz";"Gáz"},0)),""))</f>
        <v/>
      </c>
      <c r="H16" s="12" t="str">
        <f aca="false">IF(OR(F16="",G16=""),"",F16*G16)</f>
        <v/>
      </c>
    </row>
    <row r="17" customFormat="false" ht="15" hidden="false" customHeight="false" outlineLevel="0" collapsed="false">
      <c r="A17" s="18"/>
      <c r="B17" s="17"/>
      <c r="C17" s="17"/>
      <c r="D17" s="21"/>
      <c r="E17" s="22" t="str">
        <f aca="false">IF(OR(D17="",B17="",C17=""),"",IF(COUNTIFS($B$2:$B$501,B17,$C$2:$C$501,C17,$A$2:$A$501,"&lt;"&amp;A17)=0,"",_xlfn.MAXIFS($D$2:$D$501,$B$2:$B$501,B17,$C$2:$C$501,C17,$A$2:$A$501,"&lt;"&amp;A17)))</f>
        <v/>
      </c>
      <c r="F17" s="22" t="str">
        <f aca="false">IF(E17="","",D17-E17)</f>
        <v/>
      </c>
      <c r="G17" s="12" t="str">
        <f aca="false">IF(C17="","",IFERROR(INDEX(Beállítások!$B$2:$B$4,MATCH(C17,{"Villany";"Víz";"Gáz"},0)),""))</f>
        <v/>
      </c>
      <c r="H17" s="12" t="str">
        <f aca="false">IF(OR(F17="",G17=""),"",F17*G17)</f>
        <v/>
      </c>
    </row>
    <row r="18" customFormat="false" ht="15" hidden="false" customHeight="false" outlineLevel="0" collapsed="false">
      <c r="A18" s="18"/>
      <c r="B18" s="17"/>
      <c r="C18" s="17"/>
      <c r="D18" s="21"/>
      <c r="E18" s="22" t="str">
        <f aca="false">IF(OR(D18="",B18="",C18=""),"",IF(COUNTIFS($B$2:$B$501,B18,$C$2:$C$501,C18,$A$2:$A$501,"&lt;"&amp;A18)=0,"",_xlfn.MAXIFS($D$2:$D$501,$B$2:$B$501,B18,$C$2:$C$501,C18,$A$2:$A$501,"&lt;"&amp;A18)))</f>
        <v/>
      </c>
      <c r="F18" s="22" t="str">
        <f aca="false">IF(E18="","",D18-E18)</f>
        <v/>
      </c>
      <c r="G18" s="12" t="str">
        <f aca="false">IF(C18="","",IFERROR(INDEX(Beállítások!$B$2:$B$4,MATCH(C18,{"Villany";"Víz";"Gáz"},0)),""))</f>
        <v/>
      </c>
      <c r="H18" s="12" t="str">
        <f aca="false">IF(OR(F18="",G18=""),"",F18*G18)</f>
        <v/>
      </c>
    </row>
    <row r="19" customFormat="false" ht="15" hidden="false" customHeight="false" outlineLevel="0" collapsed="false">
      <c r="A19" s="18"/>
      <c r="B19" s="17"/>
      <c r="C19" s="17"/>
      <c r="D19" s="21"/>
      <c r="E19" s="22" t="str">
        <f aca="false">IF(OR(D19="",B19="",C19=""),"",IF(COUNTIFS($B$2:$B$501,B19,$C$2:$C$501,C19,$A$2:$A$501,"&lt;"&amp;A19)=0,"",_xlfn.MAXIFS($D$2:$D$501,$B$2:$B$501,B19,$C$2:$C$501,C19,$A$2:$A$501,"&lt;"&amp;A19)))</f>
        <v/>
      </c>
      <c r="F19" s="22" t="str">
        <f aca="false">IF(E19="","",D19-E19)</f>
        <v/>
      </c>
      <c r="G19" s="12" t="str">
        <f aca="false">IF(C19="","",IFERROR(INDEX(Beállítások!$B$2:$B$4,MATCH(C19,{"Villany";"Víz";"Gáz"},0)),""))</f>
        <v/>
      </c>
      <c r="H19" s="12" t="str">
        <f aca="false">IF(OR(F19="",G19=""),"",F19*G19)</f>
        <v/>
      </c>
    </row>
    <row r="20" customFormat="false" ht="15" hidden="false" customHeight="false" outlineLevel="0" collapsed="false">
      <c r="A20" s="18"/>
      <c r="B20" s="17"/>
      <c r="C20" s="17"/>
      <c r="D20" s="21"/>
      <c r="E20" s="22" t="str">
        <f aca="false">IF(OR(D20="",B20="",C20=""),"",IF(COUNTIFS($B$2:$B$501,B20,$C$2:$C$501,C20,$A$2:$A$501,"&lt;"&amp;A20)=0,"",_xlfn.MAXIFS($D$2:$D$501,$B$2:$B$501,B20,$C$2:$C$501,C20,$A$2:$A$501,"&lt;"&amp;A20)))</f>
        <v/>
      </c>
      <c r="F20" s="22" t="str">
        <f aca="false">IF(E20="","",D20-E20)</f>
        <v/>
      </c>
      <c r="G20" s="12" t="str">
        <f aca="false">IF(C20="","",IFERROR(INDEX(Beállítások!$B$2:$B$4,MATCH(C20,{"Villany";"Víz";"Gáz"},0)),""))</f>
        <v/>
      </c>
      <c r="H20" s="12" t="str">
        <f aca="false">IF(OR(F20="",G20=""),"",F20*G20)</f>
        <v/>
      </c>
    </row>
    <row r="21" customFormat="false" ht="15" hidden="false" customHeight="false" outlineLevel="0" collapsed="false">
      <c r="A21" s="18"/>
      <c r="B21" s="17"/>
      <c r="C21" s="17"/>
      <c r="D21" s="21"/>
      <c r="E21" s="22" t="str">
        <f aca="false">IF(OR(D21="",B21="",C21=""),"",IF(COUNTIFS($B$2:$B$501,B21,$C$2:$C$501,C21,$A$2:$A$501,"&lt;"&amp;A21)=0,"",_xlfn.MAXIFS($D$2:$D$501,$B$2:$B$501,B21,$C$2:$C$501,C21,$A$2:$A$501,"&lt;"&amp;A21)))</f>
        <v/>
      </c>
      <c r="F21" s="22" t="str">
        <f aca="false">IF(E21="","",D21-E21)</f>
        <v/>
      </c>
      <c r="G21" s="12" t="str">
        <f aca="false">IF(C21="","",IFERROR(INDEX(Beállítások!$B$2:$B$4,MATCH(C21,{"Villany";"Víz";"Gáz"},0)),""))</f>
        <v/>
      </c>
      <c r="H21" s="12" t="str">
        <f aca="false">IF(OR(F21="",G21=""),"",F21*G21)</f>
        <v/>
      </c>
    </row>
    <row r="22" customFormat="false" ht="15" hidden="false" customHeight="false" outlineLevel="0" collapsed="false">
      <c r="A22" s="18"/>
      <c r="B22" s="17"/>
      <c r="C22" s="17"/>
      <c r="D22" s="21"/>
      <c r="E22" s="22" t="str">
        <f aca="false">IF(OR(D22="",B22="",C22=""),"",IF(COUNTIFS($B$2:$B$501,B22,$C$2:$C$501,C22,$A$2:$A$501,"&lt;"&amp;A22)=0,"",_xlfn.MAXIFS($D$2:$D$501,$B$2:$B$501,B22,$C$2:$C$501,C22,$A$2:$A$501,"&lt;"&amp;A22)))</f>
        <v/>
      </c>
      <c r="F22" s="22" t="str">
        <f aca="false">IF(E22="","",D22-E22)</f>
        <v/>
      </c>
      <c r="G22" s="12" t="str">
        <f aca="false">IF(C22="","",IFERROR(INDEX(Beállítások!$B$2:$B$4,MATCH(C22,{"Villany";"Víz";"Gáz"},0)),""))</f>
        <v/>
      </c>
      <c r="H22" s="12" t="str">
        <f aca="false">IF(OR(F22="",G22=""),"",F22*G22)</f>
        <v/>
      </c>
    </row>
    <row r="23" customFormat="false" ht="15" hidden="false" customHeight="false" outlineLevel="0" collapsed="false">
      <c r="A23" s="18"/>
      <c r="B23" s="17"/>
      <c r="C23" s="17"/>
      <c r="D23" s="21"/>
      <c r="E23" s="22" t="str">
        <f aca="false">IF(OR(D23="",B23="",C23=""),"",IF(COUNTIFS($B$2:$B$501,B23,$C$2:$C$501,C23,$A$2:$A$501,"&lt;"&amp;A23)=0,"",_xlfn.MAXIFS($D$2:$D$501,$B$2:$B$501,B23,$C$2:$C$501,C23,$A$2:$A$501,"&lt;"&amp;A23)))</f>
        <v/>
      </c>
      <c r="F23" s="22" t="str">
        <f aca="false">IF(E23="","",D23-E23)</f>
        <v/>
      </c>
      <c r="G23" s="12" t="str">
        <f aca="false">IF(C23="","",IFERROR(INDEX(Beállítások!$B$2:$B$4,MATCH(C23,{"Villany";"Víz";"Gáz"},0)),""))</f>
        <v/>
      </c>
      <c r="H23" s="12" t="str">
        <f aca="false">IF(OR(F23="",G23=""),"",F23*G23)</f>
        <v/>
      </c>
    </row>
    <row r="24" customFormat="false" ht="15" hidden="false" customHeight="false" outlineLevel="0" collapsed="false">
      <c r="A24" s="18"/>
      <c r="B24" s="17"/>
      <c r="C24" s="17"/>
      <c r="D24" s="21"/>
      <c r="E24" s="22" t="str">
        <f aca="false">IF(OR(D24="",B24="",C24=""),"",IF(COUNTIFS($B$2:$B$501,B24,$C$2:$C$501,C24,$A$2:$A$501,"&lt;"&amp;A24)=0,"",_xlfn.MAXIFS($D$2:$D$501,$B$2:$B$501,B24,$C$2:$C$501,C24,$A$2:$A$501,"&lt;"&amp;A24)))</f>
        <v/>
      </c>
      <c r="F24" s="22" t="str">
        <f aca="false">IF(E24="","",D24-E24)</f>
        <v/>
      </c>
      <c r="G24" s="12" t="str">
        <f aca="false">IF(C24="","",IFERROR(INDEX(Beállítások!$B$2:$B$4,MATCH(C24,{"Villany";"Víz";"Gáz"},0)),""))</f>
        <v/>
      </c>
      <c r="H24" s="12" t="str">
        <f aca="false">IF(OR(F24="",G24=""),"",F24*G24)</f>
        <v/>
      </c>
    </row>
    <row r="25" customFormat="false" ht="15" hidden="false" customHeight="false" outlineLevel="0" collapsed="false">
      <c r="A25" s="18"/>
      <c r="B25" s="17"/>
      <c r="C25" s="17"/>
      <c r="D25" s="21"/>
      <c r="E25" s="22" t="str">
        <f aca="false">IF(OR(D25="",B25="",C25=""),"",IF(COUNTIFS($B$2:$B$501,B25,$C$2:$C$501,C25,$A$2:$A$501,"&lt;"&amp;A25)=0,"",_xlfn.MAXIFS($D$2:$D$501,$B$2:$B$501,B25,$C$2:$C$501,C25,$A$2:$A$501,"&lt;"&amp;A25)))</f>
        <v/>
      </c>
      <c r="F25" s="22" t="str">
        <f aca="false">IF(E25="","",D25-E25)</f>
        <v/>
      </c>
      <c r="G25" s="12" t="str">
        <f aca="false">IF(C25="","",IFERROR(INDEX(Beállítások!$B$2:$B$4,MATCH(C25,{"Villany";"Víz";"Gáz"},0)),""))</f>
        <v/>
      </c>
      <c r="H25" s="12" t="str">
        <f aca="false">IF(OR(F25="",G25=""),"",F25*G25)</f>
        <v/>
      </c>
    </row>
    <row r="26" customFormat="false" ht="15" hidden="false" customHeight="false" outlineLevel="0" collapsed="false">
      <c r="A26" s="18"/>
      <c r="B26" s="17"/>
      <c r="C26" s="17"/>
      <c r="D26" s="21"/>
      <c r="E26" s="22" t="str">
        <f aca="false">IF(OR(D26="",B26="",C26=""),"",IF(COUNTIFS($B$2:$B$501,B26,$C$2:$C$501,C26,$A$2:$A$501,"&lt;"&amp;A26)=0,"",_xlfn.MAXIFS($D$2:$D$501,$B$2:$B$501,B26,$C$2:$C$501,C26,$A$2:$A$501,"&lt;"&amp;A26)))</f>
        <v/>
      </c>
      <c r="F26" s="22" t="str">
        <f aca="false">IF(E26="","",D26-E26)</f>
        <v/>
      </c>
      <c r="G26" s="12" t="str">
        <f aca="false">IF(C26="","",IFERROR(INDEX(Beállítások!$B$2:$B$4,MATCH(C26,{"Villany";"Víz";"Gáz"},0)),""))</f>
        <v/>
      </c>
      <c r="H26" s="12" t="str">
        <f aca="false">IF(OR(F26="",G26=""),"",F26*G26)</f>
        <v/>
      </c>
    </row>
    <row r="27" customFormat="false" ht="15" hidden="false" customHeight="false" outlineLevel="0" collapsed="false">
      <c r="A27" s="18"/>
      <c r="B27" s="17"/>
      <c r="C27" s="17"/>
      <c r="D27" s="21"/>
      <c r="E27" s="22" t="str">
        <f aca="false">IF(OR(D27="",B27="",C27=""),"",IF(COUNTIFS($B$2:$B$501,B27,$C$2:$C$501,C27,$A$2:$A$501,"&lt;"&amp;A27)=0,"",_xlfn.MAXIFS($D$2:$D$501,$B$2:$B$501,B27,$C$2:$C$501,C27,$A$2:$A$501,"&lt;"&amp;A27)))</f>
        <v/>
      </c>
      <c r="F27" s="22" t="str">
        <f aca="false">IF(E27="","",D27-E27)</f>
        <v/>
      </c>
      <c r="G27" s="12" t="str">
        <f aca="false">IF(C27="","",IFERROR(INDEX(Beállítások!$B$2:$B$4,MATCH(C27,{"Villany";"Víz";"Gáz"},0)),""))</f>
        <v/>
      </c>
      <c r="H27" s="12" t="str">
        <f aca="false">IF(OR(F27="",G27=""),"",F27*G27)</f>
        <v/>
      </c>
    </row>
    <row r="28" customFormat="false" ht="15" hidden="false" customHeight="false" outlineLevel="0" collapsed="false">
      <c r="A28" s="18"/>
      <c r="B28" s="17"/>
      <c r="C28" s="17"/>
      <c r="D28" s="21"/>
      <c r="E28" s="22" t="str">
        <f aca="false">IF(OR(D28="",B28="",C28=""),"",IF(COUNTIFS($B$2:$B$501,B28,$C$2:$C$501,C28,$A$2:$A$501,"&lt;"&amp;A28)=0,"",_xlfn.MAXIFS($D$2:$D$501,$B$2:$B$501,B28,$C$2:$C$501,C28,$A$2:$A$501,"&lt;"&amp;A28)))</f>
        <v/>
      </c>
      <c r="F28" s="22" t="str">
        <f aca="false">IF(E28="","",D28-E28)</f>
        <v/>
      </c>
      <c r="G28" s="12" t="str">
        <f aca="false">IF(C28="","",IFERROR(INDEX(Beállítások!$B$2:$B$4,MATCH(C28,{"Villany";"Víz";"Gáz"},0)),""))</f>
        <v/>
      </c>
      <c r="H28" s="12" t="str">
        <f aca="false">IF(OR(F28="",G28=""),"",F28*G28)</f>
        <v/>
      </c>
    </row>
    <row r="29" customFormat="false" ht="15" hidden="false" customHeight="false" outlineLevel="0" collapsed="false">
      <c r="A29" s="18"/>
      <c r="B29" s="17"/>
      <c r="C29" s="17"/>
      <c r="D29" s="21"/>
      <c r="E29" s="22" t="str">
        <f aca="false">IF(OR(D29="",B29="",C29=""),"",IF(COUNTIFS($B$2:$B$501,B29,$C$2:$C$501,C29,$A$2:$A$501,"&lt;"&amp;A29)=0,"",_xlfn.MAXIFS($D$2:$D$501,$B$2:$B$501,B29,$C$2:$C$501,C29,$A$2:$A$501,"&lt;"&amp;A29)))</f>
        <v/>
      </c>
      <c r="F29" s="22" t="str">
        <f aca="false">IF(E29="","",D29-E29)</f>
        <v/>
      </c>
      <c r="G29" s="12" t="str">
        <f aca="false">IF(C29="","",IFERROR(INDEX(Beállítások!$B$2:$B$4,MATCH(C29,{"Villany";"Víz";"Gáz"},0)),""))</f>
        <v/>
      </c>
      <c r="H29" s="12" t="str">
        <f aca="false">IF(OR(F29="",G29=""),"",F29*G29)</f>
        <v/>
      </c>
    </row>
    <row r="30" customFormat="false" ht="15" hidden="false" customHeight="false" outlineLevel="0" collapsed="false">
      <c r="A30" s="18"/>
      <c r="B30" s="17"/>
      <c r="C30" s="17"/>
      <c r="D30" s="21"/>
      <c r="E30" s="22" t="str">
        <f aca="false">IF(OR(D30="",B30="",C30=""),"",IF(COUNTIFS($B$2:$B$501,B30,$C$2:$C$501,C30,$A$2:$A$501,"&lt;"&amp;A30)=0,"",_xlfn.MAXIFS($D$2:$D$501,$B$2:$B$501,B30,$C$2:$C$501,C30,$A$2:$A$501,"&lt;"&amp;A30)))</f>
        <v/>
      </c>
      <c r="F30" s="22" t="str">
        <f aca="false">IF(E30="","",D30-E30)</f>
        <v/>
      </c>
      <c r="G30" s="12" t="str">
        <f aca="false">IF(C30="","",IFERROR(INDEX(Beállítások!$B$2:$B$4,MATCH(C30,{"Villany";"Víz";"Gáz"},0)),""))</f>
        <v/>
      </c>
      <c r="H30" s="12" t="str">
        <f aca="false">IF(OR(F30="",G30=""),"",F30*G30)</f>
        <v/>
      </c>
    </row>
    <row r="31" customFormat="false" ht="15" hidden="false" customHeight="false" outlineLevel="0" collapsed="false">
      <c r="A31" s="18"/>
      <c r="B31" s="17"/>
      <c r="C31" s="17"/>
      <c r="D31" s="21"/>
      <c r="E31" s="22" t="str">
        <f aca="false">IF(OR(D31="",B31="",C31=""),"",IF(COUNTIFS($B$2:$B$501,B31,$C$2:$C$501,C31,$A$2:$A$501,"&lt;"&amp;A31)=0,"",_xlfn.MAXIFS($D$2:$D$501,$B$2:$B$501,B31,$C$2:$C$501,C31,$A$2:$A$501,"&lt;"&amp;A31)))</f>
        <v/>
      </c>
      <c r="F31" s="22" t="str">
        <f aca="false">IF(E31="","",D31-E31)</f>
        <v/>
      </c>
      <c r="G31" s="12" t="str">
        <f aca="false">IF(C31="","",IFERROR(INDEX(Beállítások!$B$2:$B$4,MATCH(C31,{"Villany";"Víz";"Gáz"},0)),""))</f>
        <v/>
      </c>
      <c r="H31" s="12" t="str">
        <f aca="false">IF(OR(F31="",G31=""),"",F31*G31)</f>
        <v/>
      </c>
    </row>
    <row r="32" customFormat="false" ht="15" hidden="false" customHeight="false" outlineLevel="0" collapsed="false">
      <c r="A32" s="18"/>
      <c r="B32" s="17"/>
      <c r="C32" s="17"/>
      <c r="D32" s="21"/>
      <c r="E32" s="22" t="str">
        <f aca="false">IF(OR(D32="",B32="",C32=""),"",IF(COUNTIFS($B$2:$B$501,B32,$C$2:$C$501,C32,$A$2:$A$501,"&lt;"&amp;A32)=0,"",_xlfn.MAXIFS($D$2:$D$501,$B$2:$B$501,B32,$C$2:$C$501,C32,$A$2:$A$501,"&lt;"&amp;A32)))</f>
        <v/>
      </c>
      <c r="F32" s="22" t="str">
        <f aca="false">IF(E32="","",D32-E32)</f>
        <v/>
      </c>
      <c r="G32" s="12" t="str">
        <f aca="false">IF(C32="","",IFERROR(INDEX(Beállítások!$B$2:$B$4,MATCH(C32,{"Villany";"Víz";"Gáz"},0)),""))</f>
        <v/>
      </c>
      <c r="H32" s="12" t="str">
        <f aca="false">IF(OR(F32="",G32=""),"",F32*G32)</f>
        <v/>
      </c>
    </row>
    <row r="33" customFormat="false" ht="15" hidden="false" customHeight="false" outlineLevel="0" collapsed="false">
      <c r="A33" s="18"/>
      <c r="B33" s="17"/>
      <c r="C33" s="17"/>
      <c r="D33" s="21"/>
      <c r="E33" s="22" t="str">
        <f aca="false">IF(OR(D33="",B33="",C33=""),"",IF(COUNTIFS($B$2:$B$501,B33,$C$2:$C$501,C33,$A$2:$A$501,"&lt;"&amp;A33)=0,"",_xlfn.MAXIFS($D$2:$D$501,$B$2:$B$501,B33,$C$2:$C$501,C33,$A$2:$A$501,"&lt;"&amp;A33)))</f>
        <v/>
      </c>
      <c r="F33" s="22" t="str">
        <f aca="false">IF(E33="","",D33-E33)</f>
        <v/>
      </c>
      <c r="G33" s="12" t="str">
        <f aca="false">IF(C33="","",IFERROR(INDEX(Beállítások!$B$2:$B$4,MATCH(C33,{"Villany";"Víz";"Gáz"},0)),""))</f>
        <v/>
      </c>
      <c r="H33" s="12" t="str">
        <f aca="false">IF(OR(F33="",G33=""),"",F33*G33)</f>
        <v/>
      </c>
    </row>
    <row r="34" customFormat="false" ht="15" hidden="false" customHeight="false" outlineLevel="0" collapsed="false">
      <c r="A34" s="18"/>
      <c r="B34" s="17"/>
      <c r="C34" s="17"/>
      <c r="D34" s="21"/>
      <c r="E34" s="22" t="str">
        <f aca="false">IF(OR(D34="",B34="",C34=""),"",IF(COUNTIFS($B$2:$B$501,B34,$C$2:$C$501,C34,$A$2:$A$501,"&lt;"&amp;A34)=0,"",_xlfn.MAXIFS($D$2:$D$501,$B$2:$B$501,B34,$C$2:$C$501,C34,$A$2:$A$501,"&lt;"&amp;A34)))</f>
        <v/>
      </c>
      <c r="F34" s="22" t="str">
        <f aca="false">IF(E34="","",D34-E34)</f>
        <v/>
      </c>
      <c r="G34" s="12" t="str">
        <f aca="false">IF(C34="","",IFERROR(INDEX(Beállítások!$B$2:$B$4,MATCH(C34,{"Villany";"Víz";"Gáz"},0)),""))</f>
        <v/>
      </c>
      <c r="H34" s="12" t="str">
        <f aca="false">IF(OR(F34="",G34=""),"",F34*G34)</f>
        <v/>
      </c>
    </row>
    <row r="35" customFormat="false" ht="15" hidden="false" customHeight="false" outlineLevel="0" collapsed="false">
      <c r="A35" s="18"/>
      <c r="B35" s="17"/>
      <c r="C35" s="17"/>
      <c r="D35" s="21"/>
      <c r="E35" s="22" t="str">
        <f aca="false">IF(OR(D35="",B35="",C35=""),"",IF(COUNTIFS($B$2:$B$501,B35,$C$2:$C$501,C35,$A$2:$A$501,"&lt;"&amp;A35)=0,"",_xlfn.MAXIFS($D$2:$D$501,$B$2:$B$501,B35,$C$2:$C$501,C35,$A$2:$A$501,"&lt;"&amp;A35)))</f>
        <v/>
      </c>
      <c r="F35" s="22" t="str">
        <f aca="false">IF(E35="","",D35-E35)</f>
        <v/>
      </c>
      <c r="G35" s="12" t="str">
        <f aca="false">IF(C35="","",IFERROR(INDEX(Beállítások!$B$2:$B$4,MATCH(C35,{"Villany";"Víz";"Gáz"},0)),""))</f>
        <v/>
      </c>
      <c r="H35" s="12" t="str">
        <f aca="false">IF(OR(F35="",G35=""),"",F35*G35)</f>
        <v/>
      </c>
    </row>
    <row r="36" customFormat="false" ht="15" hidden="false" customHeight="false" outlineLevel="0" collapsed="false">
      <c r="A36" s="18"/>
      <c r="B36" s="17"/>
      <c r="C36" s="17"/>
      <c r="D36" s="21"/>
      <c r="E36" s="22" t="str">
        <f aca="false">IF(OR(D36="",B36="",C36=""),"",IF(COUNTIFS($B$2:$B$501,B36,$C$2:$C$501,C36,$A$2:$A$501,"&lt;"&amp;A36)=0,"",_xlfn.MAXIFS($D$2:$D$501,$B$2:$B$501,B36,$C$2:$C$501,C36,$A$2:$A$501,"&lt;"&amp;A36)))</f>
        <v/>
      </c>
      <c r="F36" s="22" t="str">
        <f aca="false">IF(E36="","",D36-E36)</f>
        <v/>
      </c>
      <c r="G36" s="12" t="str">
        <f aca="false">IF(C36="","",IFERROR(INDEX(Beállítások!$B$2:$B$4,MATCH(C36,{"Villany";"Víz";"Gáz"},0)),""))</f>
        <v/>
      </c>
      <c r="H36" s="12" t="str">
        <f aca="false">IF(OR(F36="",G36=""),"",F36*G36)</f>
        <v/>
      </c>
    </row>
    <row r="37" customFormat="false" ht="15" hidden="false" customHeight="false" outlineLevel="0" collapsed="false">
      <c r="A37" s="18"/>
      <c r="B37" s="17"/>
      <c r="C37" s="17"/>
      <c r="D37" s="21"/>
      <c r="E37" s="22" t="str">
        <f aca="false">IF(OR(D37="",B37="",C37=""),"",IF(COUNTIFS($B$2:$B$501,B37,$C$2:$C$501,C37,$A$2:$A$501,"&lt;"&amp;A37)=0,"",_xlfn.MAXIFS($D$2:$D$501,$B$2:$B$501,B37,$C$2:$C$501,C37,$A$2:$A$501,"&lt;"&amp;A37)))</f>
        <v/>
      </c>
      <c r="F37" s="22" t="str">
        <f aca="false">IF(E37="","",D37-E37)</f>
        <v/>
      </c>
      <c r="G37" s="12" t="str">
        <f aca="false">IF(C37="","",IFERROR(INDEX(Beállítások!$B$2:$B$4,MATCH(C37,{"Villany";"Víz";"Gáz"},0)),""))</f>
        <v/>
      </c>
      <c r="H37" s="12" t="str">
        <f aca="false">IF(OR(F37="",G37=""),"",F37*G37)</f>
        <v/>
      </c>
    </row>
    <row r="38" customFormat="false" ht="15" hidden="false" customHeight="false" outlineLevel="0" collapsed="false">
      <c r="A38" s="18"/>
      <c r="B38" s="17"/>
      <c r="C38" s="17"/>
      <c r="D38" s="21"/>
      <c r="E38" s="22" t="str">
        <f aca="false">IF(OR(D38="",B38="",C38=""),"",IF(COUNTIFS($B$2:$B$501,B38,$C$2:$C$501,C38,$A$2:$A$501,"&lt;"&amp;A38)=0,"",_xlfn.MAXIFS($D$2:$D$501,$B$2:$B$501,B38,$C$2:$C$501,C38,$A$2:$A$501,"&lt;"&amp;A38)))</f>
        <v/>
      </c>
      <c r="F38" s="22" t="str">
        <f aca="false">IF(E38="","",D38-E38)</f>
        <v/>
      </c>
      <c r="G38" s="12" t="str">
        <f aca="false">IF(C38="","",IFERROR(INDEX(Beállítások!$B$2:$B$4,MATCH(C38,{"Villany";"Víz";"Gáz"},0)),""))</f>
        <v/>
      </c>
      <c r="H38" s="12" t="str">
        <f aca="false">IF(OR(F38="",G38=""),"",F38*G38)</f>
        <v/>
      </c>
    </row>
    <row r="39" customFormat="false" ht="15" hidden="false" customHeight="false" outlineLevel="0" collapsed="false">
      <c r="A39" s="18"/>
      <c r="B39" s="17"/>
      <c r="C39" s="17"/>
      <c r="D39" s="21"/>
      <c r="E39" s="22" t="str">
        <f aca="false">IF(OR(D39="",B39="",C39=""),"",IF(COUNTIFS($B$2:$B$501,B39,$C$2:$C$501,C39,$A$2:$A$501,"&lt;"&amp;A39)=0,"",_xlfn.MAXIFS($D$2:$D$501,$B$2:$B$501,B39,$C$2:$C$501,C39,$A$2:$A$501,"&lt;"&amp;A39)))</f>
        <v/>
      </c>
      <c r="F39" s="22" t="str">
        <f aca="false">IF(E39="","",D39-E39)</f>
        <v/>
      </c>
      <c r="G39" s="12" t="str">
        <f aca="false">IF(C39="","",IFERROR(INDEX(Beállítások!$B$2:$B$4,MATCH(C39,{"Villany";"Víz";"Gáz"},0)),""))</f>
        <v/>
      </c>
      <c r="H39" s="12" t="str">
        <f aca="false">IF(OR(F39="",G39=""),"",F39*G39)</f>
        <v/>
      </c>
    </row>
    <row r="40" customFormat="false" ht="15" hidden="false" customHeight="false" outlineLevel="0" collapsed="false">
      <c r="A40" s="18"/>
      <c r="B40" s="17"/>
      <c r="C40" s="17"/>
      <c r="D40" s="21"/>
      <c r="E40" s="22" t="str">
        <f aca="false">IF(OR(D40="",B40="",C40=""),"",IF(COUNTIFS($B$2:$B$501,B40,$C$2:$C$501,C40,$A$2:$A$501,"&lt;"&amp;A40)=0,"",_xlfn.MAXIFS($D$2:$D$501,$B$2:$B$501,B40,$C$2:$C$501,C40,$A$2:$A$501,"&lt;"&amp;A40)))</f>
        <v/>
      </c>
      <c r="F40" s="22" t="str">
        <f aca="false">IF(E40="","",D40-E40)</f>
        <v/>
      </c>
      <c r="G40" s="12" t="str">
        <f aca="false">IF(C40="","",IFERROR(INDEX(Beállítások!$B$2:$B$4,MATCH(C40,{"Villany";"Víz";"Gáz"},0)),""))</f>
        <v/>
      </c>
      <c r="H40" s="12" t="str">
        <f aca="false">IF(OR(F40="",G40=""),"",F40*G40)</f>
        <v/>
      </c>
    </row>
    <row r="41" customFormat="false" ht="15" hidden="false" customHeight="false" outlineLevel="0" collapsed="false">
      <c r="A41" s="18"/>
      <c r="B41" s="17"/>
      <c r="C41" s="17"/>
      <c r="D41" s="21"/>
      <c r="E41" s="22" t="str">
        <f aca="false">IF(OR(D41="",B41="",C41=""),"",IF(COUNTIFS($B$2:$B$501,B41,$C$2:$C$501,C41,$A$2:$A$501,"&lt;"&amp;A41)=0,"",_xlfn.MAXIFS($D$2:$D$501,$B$2:$B$501,B41,$C$2:$C$501,C41,$A$2:$A$501,"&lt;"&amp;A41)))</f>
        <v/>
      </c>
      <c r="F41" s="22" t="str">
        <f aca="false">IF(E41="","",D41-E41)</f>
        <v/>
      </c>
      <c r="G41" s="12" t="str">
        <f aca="false">IF(C41="","",IFERROR(INDEX(Beállítások!$B$2:$B$4,MATCH(C41,{"Villany";"Víz";"Gáz"},0)),""))</f>
        <v/>
      </c>
      <c r="H41" s="12" t="str">
        <f aca="false">IF(OR(F41="",G41=""),"",F41*G41)</f>
        <v/>
      </c>
    </row>
    <row r="42" customFormat="false" ht="15" hidden="false" customHeight="false" outlineLevel="0" collapsed="false">
      <c r="A42" s="18"/>
      <c r="B42" s="17"/>
      <c r="C42" s="17"/>
      <c r="D42" s="21"/>
      <c r="E42" s="22" t="str">
        <f aca="false">IF(OR(D42="",B42="",C42=""),"",IF(COUNTIFS($B$2:$B$501,B42,$C$2:$C$501,C42,$A$2:$A$501,"&lt;"&amp;A42)=0,"",_xlfn.MAXIFS($D$2:$D$501,$B$2:$B$501,B42,$C$2:$C$501,C42,$A$2:$A$501,"&lt;"&amp;A42)))</f>
        <v/>
      </c>
      <c r="F42" s="22" t="str">
        <f aca="false">IF(E42="","",D42-E42)</f>
        <v/>
      </c>
      <c r="G42" s="12" t="str">
        <f aca="false">IF(C42="","",IFERROR(INDEX(Beállítások!$B$2:$B$4,MATCH(C42,{"Villany";"Víz";"Gáz"},0)),""))</f>
        <v/>
      </c>
      <c r="H42" s="12" t="str">
        <f aca="false">IF(OR(F42="",G42=""),"",F42*G42)</f>
        <v/>
      </c>
    </row>
    <row r="43" customFormat="false" ht="15" hidden="false" customHeight="false" outlineLevel="0" collapsed="false">
      <c r="A43" s="18"/>
      <c r="B43" s="17"/>
      <c r="C43" s="17"/>
      <c r="D43" s="21"/>
      <c r="E43" s="22" t="str">
        <f aca="false">IF(OR(D43="",B43="",C43=""),"",IF(COUNTIFS($B$2:$B$501,B43,$C$2:$C$501,C43,$A$2:$A$501,"&lt;"&amp;A43)=0,"",_xlfn.MAXIFS($D$2:$D$501,$B$2:$B$501,B43,$C$2:$C$501,C43,$A$2:$A$501,"&lt;"&amp;A43)))</f>
        <v/>
      </c>
      <c r="F43" s="22" t="str">
        <f aca="false">IF(E43="","",D43-E43)</f>
        <v/>
      </c>
      <c r="G43" s="12" t="str">
        <f aca="false">IF(C43="","",IFERROR(INDEX(Beállítások!$B$2:$B$4,MATCH(C43,{"Villany";"Víz";"Gáz"},0)),""))</f>
        <v/>
      </c>
      <c r="H43" s="12" t="str">
        <f aca="false">IF(OR(F43="",G43=""),"",F43*G43)</f>
        <v/>
      </c>
    </row>
    <row r="44" customFormat="false" ht="15" hidden="false" customHeight="false" outlineLevel="0" collapsed="false">
      <c r="A44" s="18"/>
      <c r="B44" s="17"/>
      <c r="C44" s="17"/>
      <c r="D44" s="21"/>
      <c r="E44" s="22" t="str">
        <f aca="false">IF(OR(D44="",B44="",C44=""),"",IF(COUNTIFS($B$2:$B$501,B44,$C$2:$C$501,C44,$A$2:$A$501,"&lt;"&amp;A44)=0,"",_xlfn.MAXIFS($D$2:$D$501,$B$2:$B$501,B44,$C$2:$C$501,C44,$A$2:$A$501,"&lt;"&amp;A44)))</f>
        <v/>
      </c>
      <c r="F44" s="22" t="str">
        <f aca="false">IF(E44="","",D44-E44)</f>
        <v/>
      </c>
      <c r="G44" s="12" t="str">
        <f aca="false">IF(C44="","",IFERROR(INDEX(Beállítások!$B$2:$B$4,MATCH(C44,{"Villany";"Víz";"Gáz"},0)),""))</f>
        <v/>
      </c>
      <c r="H44" s="12" t="str">
        <f aca="false">IF(OR(F44="",G44=""),"",F44*G44)</f>
        <v/>
      </c>
    </row>
    <row r="45" customFormat="false" ht="15" hidden="false" customHeight="false" outlineLevel="0" collapsed="false">
      <c r="A45" s="18"/>
      <c r="B45" s="17"/>
      <c r="C45" s="17"/>
      <c r="D45" s="21"/>
      <c r="E45" s="22" t="str">
        <f aca="false">IF(OR(D45="",B45="",C45=""),"",IF(COUNTIFS($B$2:$B$501,B45,$C$2:$C$501,C45,$A$2:$A$501,"&lt;"&amp;A45)=0,"",_xlfn.MAXIFS($D$2:$D$501,$B$2:$B$501,B45,$C$2:$C$501,C45,$A$2:$A$501,"&lt;"&amp;A45)))</f>
        <v/>
      </c>
      <c r="F45" s="22" t="str">
        <f aca="false">IF(E45="","",D45-E45)</f>
        <v/>
      </c>
      <c r="G45" s="12" t="str">
        <f aca="false">IF(C45="","",IFERROR(INDEX(Beállítások!$B$2:$B$4,MATCH(C45,{"Villany";"Víz";"Gáz"},0)),""))</f>
        <v/>
      </c>
      <c r="H45" s="12" t="str">
        <f aca="false">IF(OR(F45="",G45=""),"",F45*G45)</f>
        <v/>
      </c>
    </row>
    <row r="46" customFormat="false" ht="15" hidden="false" customHeight="false" outlineLevel="0" collapsed="false">
      <c r="A46" s="18"/>
      <c r="B46" s="17"/>
      <c r="C46" s="17"/>
      <c r="D46" s="21"/>
      <c r="E46" s="22" t="str">
        <f aca="false">IF(OR(D46="",B46="",C46=""),"",IF(COUNTIFS($B$2:$B$501,B46,$C$2:$C$501,C46,$A$2:$A$501,"&lt;"&amp;A46)=0,"",_xlfn.MAXIFS($D$2:$D$501,$B$2:$B$501,B46,$C$2:$C$501,C46,$A$2:$A$501,"&lt;"&amp;A46)))</f>
        <v/>
      </c>
      <c r="F46" s="22" t="str">
        <f aca="false">IF(E46="","",D46-E46)</f>
        <v/>
      </c>
      <c r="G46" s="12" t="str">
        <f aca="false">IF(C46="","",IFERROR(INDEX(Beállítások!$B$2:$B$4,MATCH(C46,{"Villany";"Víz";"Gáz"},0)),""))</f>
        <v/>
      </c>
      <c r="H46" s="12" t="str">
        <f aca="false">IF(OR(F46="",G46=""),"",F46*G46)</f>
        <v/>
      </c>
    </row>
    <row r="47" customFormat="false" ht="15" hidden="false" customHeight="false" outlineLevel="0" collapsed="false">
      <c r="A47" s="18"/>
      <c r="B47" s="17"/>
      <c r="C47" s="17"/>
      <c r="D47" s="21"/>
      <c r="E47" s="22" t="str">
        <f aca="false">IF(OR(D47="",B47="",C47=""),"",IF(COUNTIFS($B$2:$B$501,B47,$C$2:$C$501,C47,$A$2:$A$501,"&lt;"&amp;A47)=0,"",_xlfn.MAXIFS($D$2:$D$501,$B$2:$B$501,B47,$C$2:$C$501,C47,$A$2:$A$501,"&lt;"&amp;A47)))</f>
        <v/>
      </c>
      <c r="F47" s="22" t="str">
        <f aca="false">IF(E47="","",D47-E47)</f>
        <v/>
      </c>
      <c r="G47" s="12" t="str">
        <f aca="false">IF(C47="","",IFERROR(INDEX(Beállítások!$B$2:$B$4,MATCH(C47,{"Villany";"Víz";"Gáz"},0)),""))</f>
        <v/>
      </c>
      <c r="H47" s="12" t="str">
        <f aca="false">IF(OR(F47="",G47=""),"",F47*G47)</f>
        <v/>
      </c>
    </row>
    <row r="48" customFormat="false" ht="15" hidden="false" customHeight="false" outlineLevel="0" collapsed="false">
      <c r="A48" s="18"/>
      <c r="B48" s="17"/>
      <c r="C48" s="17"/>
      <c r="D48" s="21"/>
      <c r="E48" s="22" t="str">
        <f aca="false">IF(OR(D48="",B48="",C48=""),"",IF(COUNTIFS($B$2:$B$501,B48,$C$2:$C$501,C48,$A$2:$A$501,"&lt;"&amp;A48)=0,"",_xlfn.MAXIFS($D$2:$D$501,$B$2:$B$501,B48,$C$2:$C$501,C48,$A$2:$A$501,"&lt;"&amp;A48)))</f>
        <v/>
      </c>
      <c r="F48" s="22" t="str">
        <f aca="false">IF(E48="","",D48-E48)</f>
        <v/>
      </c>
      <c r="G48" s="12" t="str">
        <f aca="false">IF(C48="","",IFERROR(INDEX(Beállítások!$B$2:$B$4,MATCH(C48,{"Villany";"Víz";"Gáz"},0)),""))</f>
        <v/>
      </c>
      <c r="H48" s="12" t="str">
        <f aca="false">IF(OR(F48="",G48=""),"",F48*G48)</f>
        <v/>
      </c>
    </row>
    <row r="49" customFormat="false" ht="15" hidden="false" customHeight="false" outlineLevel="0" collapsed="false">
      <c r="A49" s="18"/>
      <c r="B49" s="17"/>
      <c r="C49" s="17"/>
      <c r="D49" s="21"/>
      <c r="E49" s="22" t="str">
        <f aca="false">IF(OR(D49="",B49="",C49=""),"",IF(COUNTIFS($B$2:$B$501,B49,$C$2:$C$501,C49,$A$2:$A$501,"&lt;"&amp;A49)=0,"",_xlfn.MAXIFS($D$2:$D$501,$B$2:$B$501,B49,$C$2:$C$501,C49,$A$2:$A$501,"&lt;"&amp;A49)))</f>
        <v/>
      </c>
      <c r="F49" s="22" t="str">
        <f aca="false">IF(E49="","",D49-E49)</f>
        <v/>
      </c>
      <c r="G49" s="12" t="str">
        <f aca="false">IF(C49="","",IFERROR(INDEX(Beállítások!$B$2:$B$4,MATCH(C49,{"Villany";"Víz";"Gáz"},0)),""))</f>
        <v/>
      </c>
      <c r="H49" s="12" t="str">
        <f aca="false">IF(OR(F49="",G49=""),"",F49*G49)</f>
        <v/>
      </c>
    </row>
    <row r="50" customFormat="false" ht="15" hidden="false" customHeight="false" outlineLevel="0" collapsed="false">
      <c r="A50" s="18"/>
      <c r="B50" s="17"/>
      <c r="C50" s="17"/>
      <c r="D50" s="21"/>
      <c r="E50" s="22" t="str">
        <f aca="false">IF(OR(D50="",B50="",C50=""),"",IF(COUNTIFS($B$2:$B$501,B50,$C$2:$C$501,C50,$A$2:$A$501,"&lt;"&amp;A50)=0,"",_xlfn.MAXIFS($D$2:$D$501,$B$2:$B$501,B50,$C$2:$C$501,C50,$A$2:$A$501,"&lt;"&amp;A50)))</f>
        <v/>
      </c>
      <c r="F50" s="22" t="str">
        <f aca="false">IF(E50="","",D50-E50)</f>
        <v/>
      </c>
      <c r="G50" s="12" t="str">
        <f aca="false">IF(C50="","",IFERROR(INDEX(Beállítások!$B$2:$B$4,MATCH(C50,{"Villany";"Víz";"Gáz"},0)),""))</f>
        <v/>
      </c>
      <c r="H50" s="12" t="str">
        <f aca="false">IF(OR(F50="",G50=""),"",F50*G50)</f>
        <v/>
      </c>
    </row>
    <row r="51" customFormat="false" ht="15" hidden="false" customHeight="false" outlineLevel="0" collapsed="false">
      <c r="A51" s="18"/>
      <c r="B51" s="17"/>
      <c r="C51" s="17"/>
      <c r="D51" s="21"/>
      <c r="E51" s="22" t="str">
        <f aca="false">IF(OR(D51="",B51="",C51=""),"",IF(COUNTIFS($B$2:$B$501,B51,$C$2:$C$501,C51,$A$2:$A$501,"&lt;"&amp;A51)=0,"",_xlfn.MAXIFS($D$2:$D$501,$B$2:$B$501,B51,$C$2:$C$501,C51,$A$2:$A$501,"&lt;"&amp;A51)))</f>
        <v/>
      </c>
      <c r="F51" s="22" t="str">
        <f aca="false">IF(E51="","",D51-E51)</f>
        <v/>
      </c>
      <c r="G51" s="12" t="str">
        <f aca="false">IF(C51="","",IFERROR(INDEX(Beállítások!$B$2:$B$4,MATCH(C51,{"Villany";"Víz";"Gáz"},0)),""))</f>
        <v/>
      </c>
      <c r="H51" s="12" t="str">
        <f aca="false">IF(OR(F51="",G51=""),"",F51*G51)</f>
        <v/>
      </c>
    </row>
    <row r="52" customFormat="false" ht="15" hidden="false" customHeight="false" outlineLevel="0" collapsed="false">
      <c r="A52" s="18"/>
      <c r="B52" s="17"/>
      <c r="C52" s="17"/>
      <c r="D52" s="21"/>
      <c r="E52" s="22" t="str">
        <f aca="false">IF(OR(D52="",B52="",C52=""),"",IF(COUNTIFS($B$2:$B$501,B52,$C$2:$C$501,C52,$A$2:$A$501,"&lt;"&amp;A52)=0,"",_xlfn.MAXIFS($D$2:$D$501,$B$2:$B$501,B52,$C$2:$C$501,C52,$A$2:$A$501,"&lt;"&amp;A52)))</f>
        <v/>
      </c>
      <c r="F52" s="22" t="str">
        <f aca="false">IF(E52="","",D52-E52)</f>
        <v/>
      </c>
      <c r="G52" s="12" t="str">
        <f aca="false">IF(C52="","",IFERROR(INDEX(Beállítások!$B$2:$B$4,MATCH(C52,{"Villany";"Víz";"Gáz"},0)),""))</f>
        <v/>
      </c>
      <c r="H52" s="12" t="str">
        <f aca="false">IF(OR(F52="",G52=""),"",F52*G52)</f>
        <v/>
      </c>
    </row>
    <row r="53" customFormat="false" ht="15" hidden="false" customHeight="false" outlineLevel="0" collapsed="false">
      <c r="A53" s="18"/>
      <c r="B53" s="17"/>
      <c r="C53" s="17"/>
      <c r="D53" s="21"/>
      <c r="E53" s="22" t="str">
        <f aca="false">IF(OR(D53="",B53="",C53=""),"",IF(COUNTIFS($B$2:$B$501,B53,$C$2:$C$501,C53,$A$2:$A$501,"&lt;"&amp;A53)=0,"",_xlfn.MAXIFS($D$2:$D$501,$B$2:$B$501,B53,$C$2:$C$501,C53,$A$2:$A$501,"&lt;"&amp;A53)))</f>
        <v/>
      </c>
      <c r="F53" s="22" t="str">
        <f aca="false">IF(E53="","",D53-E53)</f>
        <v/>
      </c>
      <c r="G53" s="12" t="str">
        <f aca="false">IF(C53="","",IFERROR(INDEX(Beállítások!$B$2:$B$4,MATCH(C53,{"Villany";"Víz";"Gáz"},0)),""))</f>
        <v/>
      </c>
      <c r="H53" s="12" t="str">
        <f aca="false">IF(OR(F53="",G53=""),"",F53*G53)</f>
        <v/>
      </c>
    </row>
    <row r="54" customFormat="false" ht="15" hidden="false" customHeight="false" outlineLevel="0" collapsed="false">
      <c r="A54" s="18"/>
      <c r="B54" s="17"/>
      <c r="C54" s="17"/>
      <c r="D54" s="21"/>
      <c r="E54" s="22" t="str">
        <f aca="false">IF(OR(D54="",B54="",C54=""),"",IF(COUNTIFS($B$2:$B$501,B54,$C$2:$C$501,C54,$A$2:$A$501,"&lt;"&amp;A54)=0,"",_xlfn.MAXIFS($D$2:$D$501,$B$2:$B$501,B54,$C$2:$C$501,C54,$A$2:$A$501,"&lt;"&amp;A54)))</f>
        <v/>
      </c>
      <c r="F54" s="22" t="str">
        <f aca="false">IF(E54="","",D54-E54)</f>
        <v/>
      </c>
      <c r="G54" s="12" t="str">
        <f aca="false">IF(C54="","",IFERROR(INDEX(Beállítások!$B$2:$B$4,MATCH(C54,{"Villany";"Víz";"Gáz"},0)),""))</f>
        <v/>
      </c>
      <c r="H54" s="12" t="str">
        <f aca="false">IF(OR(F54="",G54=""),"",F54*G54)</f>
        <v/>
      </c>
    </row>
    <row r="55" customFormat="false" ht="15" hidden="false" customHeight="false" outlineLevel="0" collapsed="false">
      <c r="A55" s="18"/>
      <c r="B55" s="17"/>
      <c r="C55" s="17"/>
      <c r="D55" s="21"/>
      <c r="E55" s="22" t="str">
        <f aca="false">IF(OR(D55="",B55="",C55=""),"",IF(COUNTIFS($B$2:$B$501,B55,$C$2:$C$501,C55,$A$2:$A$501,"&lt;"&amp;A55)=0,"",_xlfn.MAXIFS($D$2:$D$501,$B$2:$B$501,B55,$C$2:$C$501,C55,$A$2:$A$501,"&lt;"&amp;A55)))</f>
        <v/>
      </c>
      <c r="F55" s="22" t="str">
        <f aca="false">IF(E55="","",D55-E55)</f>
        <v/>
      </c>
      <c r="G55" s="12" t="str">
        <f aca="false">IF(C55="","",IFERROR(INDEX(Beállítások!$B$2:$B$4,MATCH(C55,{"Villany";"Víz";"Gáz"},0)),""))</f>
        <v/>
      </c>
      <c r="H55" s="12" t="str">
        <f aca="false">IF(OR(F55="",G55=""),"",F55*G55)</f>
        <v/>
      </c>
    </row>
    <row r="56" customFormat="false" ht="15" hidden="false" customHeight="false" outlineLevel="0" collapsed="false">
      <c r="A56" s="18"/>
      <c r="B56" s="17"/>
      <c r="C56" s="17"/>
      <c r="D56" s="21"/>
      <c r="E56" s="22" t="str">
        <f aca="false">IF(OR(D56="",B56="",C56=""),"",IF(COUNTIFS($B$2:$B$501,B56,$C$2:$C$501,C56,$A$2:$A$501,"&lt;"&amp;A56)=0,"",_xlfn.MAXIFS($D$2:$D$501,$B$2:$B$501,B56,$C$2:$C$501,C56,$A$2:$A$501,"&lt;"&amp;A56)))</f>
        <v/>
      </c>
      <c r="F56" s="22" t="str">
        <f aca="false">IF(E56="","",D56-E56)</f>
        <v/>
      </c>
      <c r="G56" s="12" t="str">
        <f aca="false">IF(C56="","",IFERROR(INDEX(Beállítások!$B$2:$B$4,MATCH(C56,{"Villany";"Víz";"Gáz"},0)),""))</f>
        <v/>
      </c>
      <c r="H56" s="12" t="str">
        <f aca="false">IF(OR(F56="",G56=""),"",F56*G56)</f>
        <v/>
      </c>
    </row>
    <row r="57" customFormat="false" ht="15" hidden="false" customHeight="false" outlineLevel="0" collapsed="false">
      <c r="A57" s="18"/>
      <c r="B57" s="17"/>
      <c r="C57" s="17"/>
      <c r="D57" s="21"/>
      <c r="E57" s="22" t="str">
        <f aca="false">IF(OR(D57="",B57="",C57=""),"",IF(COUNTIFS($B$2:$B$501,B57,$C$2:$C$501,C57,$A$2:$A$501,"&lt;"&amp;A57)=0,"",_xlfn.MAXIFS($D$2:$D$501,$B$2:$B$501,B57,$C$2:$C$501,C57,$A$2:$A$501,"&lt;"&amp;A57)))</f>
        <v/>
      </c>
      <c r="F57" s="22" t="str">
        <f aca="false">IF(E57="","",D57-E57)</f>
        <v/>
      </c>
      <c r="G57" s="12" t="str">
        <f aca="false">IF(C57="","",IFERROR(INDEX(Beállítások!$B$2:$B$4,MATCH(C57,{"Villany";"Víz";"Gáz"},0)),""))</f>
        <v/>
      </c>
      <c r="H57" s="12" t="str">
        <f aca="false">IF(OR(F57="",G57=""),"",F57*G57)</f>
        <v/>
      </c>
    </row>
    <row r="58" customFormat="false" ht="15" hidden="false" customHeight="false" outlineLevel="0" collapsed="false">
      <c r="A58" s="18"/>
      <c r="B58" s="17"/>
      <c r="C58" s="17"/>
      <c r="D58" s="21"/>
      <c r="E58" s="22" t="str">
        <f aca="false">IF(OR(D58="",B58="",C58=""),"",IF(COUNTIFS($B$2:$B$501,B58,$C$2:$C$501,C58,$A$2:$A$501,"&lt;"&amp;A58)=0,"",_xlfn.MAXIFS($D$2:$D$501,$B$2:$B$501,B58,$C$2:$C$501,C58,$A$2:$A$501,"&lt;"&amp;A58)))</f>
        <v/>
      </c>
      <c r="F58" s="22" t="str">
        <f aca="false">IF(E58="","",D58-E58)</f>
        <v/>
      </c>
      <c r="G58" s="12" t="str">
        <f aca="false">IF(C58="","",IFERROR(INDEX(Beállítások!$B$2:$B$4,MATCH(C58,{"Villany";"Víz";"Gáz"},0)),""))</f>
        <v/>
      </c>
      <c r="H58" s="12" t="str">
        <f aca="false">IF(OR(F58="",G58=""),"",F58*G58)</f>
        <v/>
      </c>
    </row>
    <row r="59" customFormat="false" ht="15" hidden="false" customHeight="false" outlineLevel="0" collapsed="false">
      <c r="A59" s="18"/>
      <c r="B59" s="17"/>
      <c r="C59" s="17"/>
      <c r="D59" s="21"/>
      <c r="E59" s="22" t="str">
        <f aca="false">IF(OR(D59="",B59="",C59=""),"",IF(COUNTIFS($B$2:$B$501,B59,$C$2:$C$501,C59,$A$2:$A$501,"&lt;"&amp;A59)=0,"",_xlfn.MAXIFS($D$2:$D$501,$B$2:$B$501,B59,$C$2:$C$501,C59,$A$2:$A$501,"&lt;"&amp;A59)))</f>
        <v/>
      </c>
      <c r="F59" s="22" t="str">
        <f aca="false">IF(E59="","",D59-E59)</f>
        <v/>
      </c>
      <c r="G59" s="12" t="str">
        <f aca="false">IF(C59="","",IFERROR(INDEX(Beállítások!$B$2:$B$4,MATCH(C59,{"Villany";"Víz";"Gáz"},0)),""))</f>
        <v/>
      </c>
      <c r="H59" s="12" t="str">
        <f aca="false">IF(OR(F59="",G59=""),"",F59*G59)</f>
        <v/>
      </c>
    </row>
    <row r="60" customFormat="false" ht="15" hidden="false" customHeight="false" outlineLevel="0" collapsed="false">
      <c r="A60" s="18"/>
      <c r="B60" s="17"/>
      <c r="C60" s="17"/>
      <c r="D60" s="21"/>
      <c r="E60" s="22" t="str">
        <f aca="false">IF(OR(D60="",B60="",C60=""),"",IF(COUNTIFS($B$2:$B$501,B60,$C$2:$C$501,C60,$A$2:$A$501,"&lt;"&amp;A60)=0,"",_xlfn.MAXIFS($D$2:$D$501,$B$2:$B$501,B60,$C$2:$C$501,C60,$A$2:$A$501,"&lt;"&amp;A60)))</f>
        <v/>
      </c>
      <c r="F60" s="22" t="str">
        <f aca="false">IF(E60="","",D60-E60)</f>
        <v/>
      </c>
      <c r="G60" s="12" t="str">
        <f aca="false">IF(C60="","",IFERROR(INDEX(Beállítások!$B$2:$B$4,MATCH(C60,{"Villany";"Víz";"Gáz"},0)),""))</f>
        <v/>
      </c>
      <c r="H60" s="12" t="str">
        <f aca="false">IF(OR(F60="",G60=""),"",F60*G60)</f>
        <v/>
      </c>
    </row>
    <row r="61" customFormat="false" ht="15" hidden="false" customHeight="false" outlineLevel="0" collapsed="false">
      <c r="A61" s="18"/>
      <c r="B61" s="17"/>
      <c r="C61" s="17"/>
      <c r="D61" s="21"/>
      <c r="E61" s="22" t="str">
        <f aca="false">IF(OR(D61="",B61="",C61=""),"",IF(COUNTIFS($B$2:$B$501,B61,$C$2:$C$501,C61,$A$2:$A$501,"&lt;"&amp;A61)=0,"",_xlfn.MAXIFS($D$2:$D$501,$B$2:$B$501,B61,$C$2:$C$501,C61,$A$2:$A$501,"&lt;"&amp;A61)))</f>
        <v/>
      </c>
      <c r="F61" s="22" t="str">
        <f aca="false">IF(E61="","",D61-E61)</f>
        <v/>
      </c>
      <c r="G61" s="12" t="str">
        <f aca="false">IF(C61="","",IFERROR(INDEX(Beállítások!$B$2:$B$4,MATCH(C61,{"Villany";"Víz";"Gáz"},0)),""))</f>
        <v/>
      </c>
      <c r="H61" s="12" t="str">
        <f aca="false">IF(OR(F61="",G61=""),"",F61*G61)</f>
        <v/>
      </c>
    </row>
    <row r="62" customFormat="false" ht="15" hidden="false" customHeight="false" outlineLevel="0" collapsed="false">
      <c r="A62" s="18"/>
      <c r="B62" s="17"/>
      <c r="C62" s="17"/>
      <c r="D62" s="21"/>
      <c r="E62" s="22" t="str">
        <f aca="false">IF(OR(D62="",B62="",C62=""),"",IF(COUNTIFS($B$2:$B$501,B62,$C$2:$C$501,C62,$A$2:$A$501,"&lt;"&amp;A62)=0,"",_xlfn.MAXIFS($D$2:$D$501,$B$2:$B$501,B62,$C$2:$C$501,C62,$A$2:$A$501,"&lt;"&amp;A62)))</f>
        <v/>
      </c>
      <c r="F62" s="22" t="str">
        <f aca="false">IF(E62="","",D62-E62)</f>
        <v/>
      </c>
      <c r="G62" s="12" t="str">
        <f aca="false">IF(C62="","",IFERROR(INDEX(Beállítások!$B$2:$B$4,MATCH(C62,{"Villany";"Víz";"Gáz"},0)),""))</f>
        <v/>
      </c>
      <c r="H62" s="12" t="str">
        <f aca="false">IF(OR(F62="",G62=""),"",F62*G62)</f>
        <v/>
      </c>
    </row>
    <row r="63" customFormat="false" ht="15" hidden="false" customHeight="false" outlineLevel="0" collapsed="false">
      <c r="A63" s="18"/>
      <c r="B63" s="17"/>
      <c r="C63" s="17"/>
      <c r="D63" s="21"/>
      <c r="E63" s="22" t="str">
        <f aca="false">IF(OR(D63="",B63="",C63=""),"",IF(COUNTIFS($B$2:$B$501,B63,$C$2:$C$501,C63,$A$2:$A$501,"&lt;"&amp;A63)=0,"",_xlfn.MAXIFS($D$2:$D$501,$B$2:$B$501,B63,$C$2:$C$501,C63,$A$2:$A$501,"&lt;"&amp;A63)))</f>
        <v/>
      </c>
      <c r="F63" s="22" t="str">
        <f aca="false">IF(E63="","",D63-E63)</f>
        <v/>
      </c>
      <c r="G63" s="12" t="str">
        <f aca="false">IF(C63="","",IFERROR(INDEX(Beállítások!$B$2:$B$4,MATCH(C63,{"Villany";"Víz";"Gáz"},0)),""))</f>
        <v/>
      </c>
      <c r="H63" s="12" t="str">
        <f aca="false">IF(OR(F63="",G63=""),"",F63*G63)</f>
        <v/>
      </c>
    </row>
    <row r="64" customFormat="false" ht="15" hidden="false" customHeight="false" outlineLevel="0" collapsed="false">
      <c r="A64" s="18"/>
      <c r="B64" s="17"/>
      <c r="C64" s="17"/>
      <c r="D64" s="21"/>
      <c r="E64" s="22" t="str">
        <f aca="false">IF(OR(D64="",B64="",C64=""),"",IF(COUNTIFS($B$2:$B$501,B64,$C$2:$C$501,C64,$A$2:$A$501,"&lt;"&amp;A64)=0,"",_xlfn.MAXIFS($D$2:$D$501,$B$2:$B$501,B64,$C$2:$C$501,C64,$A$2:$A$501,"&lt;"&amp;A64)))</f>
        <v/>
      </c>
      <c r="F64" s="22" t="str">
        <f aca="false">IF(E64="","",D64-E64)</f>
        <v/>
      </c>
      <c r="G64" s="12" t="str">
        <f aca="false">IF(C64="","",IFERROR(INDEX(Beállítások!$B$2:$B$4,MATCH(C64,{"Villany";"Víz";"Gáz"},0)),""))</f>
        <v/>
      </c>
      <c r="H64" s="12" t="str">
        <f aca="false">IF(OR(F64="",G64=""),"",F64*G64)</f>
        <v/>
      </c>
    </row>
    <row r="65" customFormat="false" ht="15" hidden="false" customHeight="false" outlineLevel="0" collapsed="false">
      <c r="A65" s="18"/>
      <c r="B65" s="17"/>
      <c r="C65" s="17"/>
      <c r="D65" s="21"/>
      <c r="E65" s="22" t="str">
        <f aca="false">IF(OR(D65="",B65="",C65=""),"",IF(COUNTIFS($B$2:$B$501,B65,$C$2:$C$501,C65,$A$2:$A$501,"&lt;"&amp;A65)=0,"",_xlfn.MAXIFS($D$2:$D$501,$B$2:$B$501,B65,$C$2:$C$501,C65,$A$2:$A$501,"&lt;"&amp;A65)))</f>
        <v/>
      </c>
      <c r="F65" s="22" t="str">
        <f aca="false">IF(E65="","",D65-E65)</f>
        <v/>
      </c>
      <c r="G65" s="12" t="str">
        <f aca="false">IF(C65="","",IFERROR(INDEX(Beállítások!$B$2:$B$4,MATCH(C65,{"Villany";"Víz";"Gáz"},0)),""))</f>
        <v/>
      </c>
      <c r="H65" s="12" t="str">
        <f aca="false">IF(OR(F65="",G65=""),"",F65*G65)</f>
        <v/>
      </c>
    </row>
    <row r="66" customFormat="false" ht="15" hidden="false" customHeight="false" outlineLevel="0" collapsed="false">
      <c r="A66" s="18"/>
      <c r="B66" s="17"/>
      <c r="C66" s="17"/>
      <c r="D66" s="21"/>
      <c r="E66" s="22" t="str">
        <f aca="false">IF(OR(D66="",B66="",C66=""),"",IF(COUNTIFS($B$2:$B$501,B66,$C$2:$C$501,C66,$A$2:$A$501,"&lt;"&amp;A66)=0,"",_xlfn.MAXIFS($D$2:$D$501,$B$2:$B$501,B66,$C$2:$C$501,C66,$A$2:$A$501,"&lt;"&amp;A66)))</f>
        <v/>
      </c>
      <c r="F66" s="22" t="str">
        <f aca="false">IF(E66="","",D66-E66)</f>
        <v/>
      </c>
      <c r="G66" s="12" t="str">
        <f aca="false">IF(C66="","",IFERROR(INDEX(Beállítások!$B$2:$B$4,MATCH(C66,{"Villany";"Víz";"Gáz"},0)),""))</f>
        <v/>
      </c>
      <c r="H66" s="12" t="str">
        <f aca="false">IF(OR(F66="",G66=""),"",F66*G66)</f>
        <v/>
      </c>
    </row>
    <row r="67" customFormat="false" ht="15" hidden="false" customHeight="false" outlineLevel="0" collapsed="false">
      <c r="A67" s="18"/>
      <c r="B67" s="17"/>
      <c r="C67" s="17"/>
      <c r="D67" s="21"/>
      <c r="E67" s="22" t="str">
        <f aca="false">IF(OR(D67="",B67="",C67=""),"",IF(COUNTIFS($B$2:$B$501,B67,$C$2:$C$501,C67,$A$2:$A$501,"&lt;"&amp;A67)=0,"",_xlfn.MAXIFS($D$2:$D$501,$B$2:$B$501,B67,$C$2:$C$501,C67,$A$2:$A$501,"&lt;"&amp;A67)))</f>
        <v/>
      </c>
      <c r="F67" s="22" t="str">
        <f aca="false">IF(E67="","",D67-E67)</f>
        <v/>
      </c>
      <c r="G67" s="12" t="str">
        <f aca="false">IF(C67="","",IFERROR(INDEX(Beállítások!$B$2:$B$4,MATCH(C67,{"Villany";"Víz";"Gáz"},0)),""))</f>
        <v/>
      </c>
      <c r="H67" s="12" t="str">
        <f aca="false">IF(OR(F67="",G67=""),"",F67*G67)</f>
        <v/>
      </c>
    </row>
    <row r="68" customFormat="false" ht="15" hidden="false" customHeight="false" outlineLevel="0" collapsed="false">
      <c r="A68" s="18"/>
      <c r="B68" s="17"/>
      <c r="C68" s="17"/>
      <c r="D68" s="21"/>
      <c r="E68" s="22" t="str">
        <f aca="false">IF(OR(D68="",B68="",C68=""),"",IF(COUNTIFS($B$2:$B$501,B68,$C$2:$C$501,C68,$A$2:$A$501,"&lt;"&amp;A68)=0,"",_xlfn.MAXIFS($D$2:$D$501,$B$2:$B$501,B68,$C$2:$C$501,C68,$A$2:$A$501,"&lt;"&amp;A68)))</f>
        <v/>
      </c>
      <c r="F68" s="22" t="str">
        <f aca="false">IF(E68="","",D68-E68)</f>
        <v/>
      </c>
      <c r="G68" s="12" t="str">
        <f aca="false">IF(C68="","",IFERROR(INDEX(Beállítások!$B$2:$B$4,MATCH(C68,{"Villany";"Víz";"Gáz"},0)),""))</f>
        <v/>
      </c>
      <c r="H68" s="12" t="str">
        <f aca="false">IF(OR(F68="",G68=""),"",F68*G68)</f>
        <v/>
      </c>
    </row>
    <row r="69" customFormat="false" ht="15" hidden="false" customHeight="false" outlineLevel="0" collapsed="false">
      <c r="A69" s="18"/>
      <c r="B69" s="17"/>
      <c r="C69" s="17"/>
      <c r="D69" s="21"/>
      <c r="E69" s="22" t="str">
        <f aca="false">IF(OR(D69="",B69="",C69=""),"",IF(COUNTIFS($B$2:$B$501,B69,$C$2:$C$501,C69,$A$2:$A$501,"&lt;"&amp;A69)=0,"",_xlfn.MAXIFS($D$2:$D$501,$B$2:$B$501,B69,$C$2:$C$501,C69,$A$2:$A$501,"&lt;"&amp;A69)))</f>
        <v/>
      </c>
      <c r="F69" s="22" t="str">
        <f aca="false">IF(E69="","",D69-E69)</f>
        <v/>
      </c>
      <c r="G69" s="12" t="str">
        <f aca="false">IF(C69="","",IFERROR(INDEX(Beállítások!$B$2:$B$4,MATCH(C69,{"Villany";"Víz";"Gáz"},0)),""))</f>
        <v/>
      </c>
      <c r="H69" s="12" t="str">
        <f aca="false">IF(OR(F69="",G69=""),"",F69*G69)</f>
        <v/>
      </c>
    </row>
    <row r="70" customFormat="false" ht="15" hidden="false" customHeight="false" outlineLevel="0" collapsed="false">
      <c r="A70" s="18"/>
      <c r="B70" s="17"/>
      <c r="C70" s="17"/>
      <c r="D70" s="21"/>
      <c r="E70" s="22" t="str">
        <f aca="false">IF(OR(D70="",B70="",C70=""),"",IF(COUNTIFS($B$2:$B$501,B70,$C$2:$C$501,C70,$A$2:$A$501,"&lt;"&amp;A70)=0,"",_xlfn.MAXIFS($D$2:$D$501,$B$2:$B$501,B70,$C$2:$C$501,C70,$A$2:$A$501,"&lt;"&amp;A70)))</f>
        <v/>
      </c>
      <c r="F70" s="22" t="str">
        <f aca="false">IF(E70="","",D70-E70)</f>
        <v/>
      </c>
      <c r="G70" s="12" t="str">
        <f aca="false">IF(C70="","",IFERROR(INDEX(Beállítások!$B$2:$B$4,MATCH(C70,{"Villany";"Víz";"Gáz"},0)),""))</f>
        <v/>
      </c>
      <c r="H70" s="12" t="str">
        <f aca="false">IF(OR(F70="",G70=""),"",F70*G70)</f>
        <v/>
      </c>
    </row>
    <row r="71" customFormat="false" ht="15" hidden="false" customHeight="false" outlineLevel="0" collapsed="false">
      <c r="A71" s="18"/>
      <c r="B71" s="17"/>
      <c r="C71" s="17"/>
      <c r="D71" s="21"/>
      <c r="E71" s="22" t="str">
        <f aca="false">IF(OR(D71="",B71="",C71=""),"",IF(COUNTIFS($B$2:$B$501,B71,$C$2:$C$501,C71,$A$2:$A$501,"&lt;"&amp;A71)=0,"",_xlfn.MAXIFS($D$2:$D$501,$B$2:$B$501,B71,$C$2:$C$501,C71,$A$2:$A$501,"&lt;"&amp;A71)))</f>
        <v/>
      </c>
      <c r="F71" s="22" t="str">
        <f aca="false">IF(E71="","",D71-E71)</f>
        <v/>
      </c>
      <c r="G71" s="12" t="str">
        <f aca="false">IF(C71="","",IFERROR(INDEX(Beállítások!$B$2:$B$4,MATCH(C71,{"Villany";"Víz";"Gáz"},0)),""))</f>
        <v/>
      </c>
      <c r="H71" s="12" t="str">
        <f aca="false">IF(OR(F71="",G71=""),"",F71*G71)</f>
        <v/>
      </c>
    </row>
    <row r="72" customFormat="false" ht="15" hidden="false" customHeight="false" outlineLevel="0" collapsed="false">
      <c r="A72" s="18"/>
      <c r="B72" s="17"/>
      <c r="C72" s="17"/>
      <c r="D72" s="21"/>
      <c r="E72" s="22" t="str">
        <f aca="false">IF(OR(D72="",B72="",C72=""),"",IF(COUNTIFS($B$2:$B$501,B72,$C$2:$C$501,C72,$A$2:$A$501,"&lt;"&amp;A72)=0,"",_xlfn.MAXIFS($D$2:$D$501,$B$2:$B$501,B72,$C$2:$C$501,C72,$A$2:$A$501,"&lt;"&amp;A72)))</f>
        <v/>
      </c>
      <c r="F72" s="22" t="str">
        <f aca="false">IF(E72="","",D72-E72)</f>
        <v/>
      </c>
      <c r="G72" s="12" t="str">
        <f aca="false">IF(C72="","",IFERROR(INDEX(Beállítások!$B$2:$B$4,MATCH(C72,{"Villany";"Víz";"Gáz"},0)),""))</f>
        <v/>
      </c>
      <c r="H72" s="12" t="str">
        <f aca="false">IF(OR(F72="",G72=""),"",F72*G72)</f>
        <v/>
      </c>
    </row>
    <row r="73" customFormat="false" ht="15" hidden="false" customHeight="false" outlineLevel="0" collapsed="false">
      <c r="A73" s="18"/>
      <c r="B73" s="17"/>
      <c r="C73" s="17"/>
      <c r="D73" s="21"/>
      <c r="E73" s="22" t="str">
        <f aca="false">IF(OR(D73="",B73="",C73=""),"",IF(COUNTIFS($B$2:$B$501,B73,$C$2:$C$501,C73,$A$2:$A$501,"&lt;"&amp;A73)=0,"",_xlfn.MAXIFS($D$2:$D$501,$B$2:$B$501,B73,$C$2:$C$501,C73,$A$2:$A$501,"&lt;"&amp;A73)))</f>
        <v/>
      </c>
      <c r="F73" s="22" t="str">
        <f aca="false">IF(E73="","",D73-E73)</f>
        <v/>
      </c>
      <c r="G73" s="12" t="str">
        <f aca="false">IF(C73="","",IFERROR(INDEX(Beállítások!$B$2:$B$4,MATCH(C73,{"Villany";"Víz";"Gáz"},0)),""))</f>
        <v/>
      </c>
      <c r="H73" s="12" t="str">
        <f aca="false">IF(OR(F73="",G73=""),"",F73*G73)</f>
        <v/>
      </c>
    </row>
    <row r="74" customFormat="false" ht="15" hidden="false" customHeight="false" outlineLevel="0" collapsed="false">
      <c r="A74" s="18"/>
      <c r="B74" s="17"/>
      <c r="C74" s="17"/>
      <c r="D74" s="21"/>
      <c r="E74" s="22" t="str">
        <f aca="false">IF(OR(D74="",B74="",C74=""),"",IF(COUNTIFS($B$2:$B$501,B74,$C$2:$C$501,C74,$A$2:$A$501,"&lt;"&amp;A74)=0,"",_xlfn.MAXIFS($D$2:$D$501,$B$2:$B$501,B74,$C$2:$C$501,C74,$A$2:$A$501,"&lt;"&amp;A74)))</f>
        <v/>
      </c>
      <c r="F74" s="22" t="str">
        <f aca="false">IF(E74="","",D74-E74)</f>
        <v/>
      </c>
      <c r="G74" s="12" t="str">
        <f aca="false">IF(C74="","",IFERROR(INDEX(Beállítások!$B$2:$B$4,MATCH(C74,{"Villany";"Víz";"Gáz"},0)),""))</f>
        <v/>
      </c>
      <c r="H74" s="12" t="str">
        <f aca="false">IF(OR(F74="",G74=""),"",F74*G74)</f>
        <v/>
      </c>
    </row>
    <row r="75" customFormat="false" ht="15" hidden="false" customHeight="false" outlineLevel="0" collapsed="false">
      <c r="A75" s="18"/>
      <c r="B75" s="17"/>
      <c r="C75" s="17"/>
      <c r="D75" s="21"/>
      <c r="E75" s="22" t="str">
        <f aca="false">IF(OR(D75="",B75="",C75=""),"",IF(COUNTIFS($B$2:$B$501,B75,$C$2:$C$501,C75,$A$2:$A$501,"&lt;"&amp;A75)=0,"",_xlfn.MAXIFS($D$2:$D$501,$B$2:$B$501,B75,$C$2:$C$501,C75,$A$2:$A$501,"&lt;"&amp;A75)))</f>
        <v/>
      </c>
      <c r="F75" s="22" t="str">
        <f aca="false">IF(E75="","",D75-E75)</f>
        <v/>
      </c>
      <c r="G75" s="12" t="str">
        <f aca="false">IF(C75="","",IFERROR(INDEX(Beállítások!$B$2:$B$4,MATCH(C75,{"Villany";"Víz";"Gáz"},0)),""))</f>
        <v/>
      </c>
      <c r="H75" s="12" t="str">
        <f aca="false">IF(OR(F75="",G75=""),"",F75*G75)</f>
        <v/>
      </c>
    </row>
    <row r="76" customFormat="false" ht="15" hidden="false" customHeight="false" outlineLevel="0" collapsed="false">
      <c r="A76" s="18"/>
      <c r="B76" s="17"/>
      <c r="C76" s="17"/>
      <c r="D76" s="21"/>
      <c r="E76" s="22" t="str">
        <f aca="false">IF(OR(D76="",B76="",C76=""),"",IF(COUNTIFS($B$2:$B$501,B76,$C$2:$C$501,C76,$A$2:$A$501,"&lt;"&amp;A76)=0,"",_xlfn.MAXIFS($D$2:$D$501,$B$2:$B$501,B76,$C$2:$C$501,C76,$A$2:$A$501,"&lt;"&amp;A76)))</f>
        <v/>
      </c>
      <c r="F76" s="22" t="str">
        <f aca="false">IF(E76="","",D76-E76)</f>
        <v/>
      </c>
      <c r="G76" s="12" t="str">
        <f aca="false">IF(C76="","",IFERROR(INDEX(Beállítások!$B$2:$B$4,MATCH(C76,{"Villany";"Víz";"Gáz"},0)),""))</f>
        <v/>
      </c>
      <c r="H76" s="12" t="str">
        <f aca="false">IF(OR(F76="",G76=""),"",F76*G76)</f>
        <v/>
      </c>
    </row>
    <row r="77" customFormat="false" ht="15" hidden="false" customHeight="false" outlineLevel="0" collapsed="false">
      <c r="A77" s="18"/>
      <c r="B77" s="17"/>
      <c r="C77" s="17"/>
      <c r="D77" s="21"/>
      <c r="E77" s="22" t="str">
        <f aca="false">IF(OR(D77="",B77="",C77=""),"",IF(COUNTIFS($B$2:$B$501,B77,$C$2:$C$501,C77,$A$2:$A$501,"&lt;"&amp;A77)=0,"",_xlfn.MAXIFS($D$2:$D$501,$B$2:$B$501,B77,$C$2:$C$501,C77,$A$2:$A$501,"&lt;"&amp;A77)))</f>
        <v/>
      </c>
      <c r="F77" s="22" t="str">
        <f aca="false">IF(E77="","",D77-E77)</f>
        <v/>
      </c>
      <c r="G77" s="12" t="str">
        <f aca="false">IF(C77="","",IFERROR(INDEX(Beállítások!$B$2:$B$4,MATCH(C77,{"Villany";"Víz";"Gáz"},0)),""))</f>
        <v/>
      </c>
      <c r="H77" s="12" t="str">
        <f aca="false">IF(OR(F77="",G77=""),"",F77*G77)</f>
        <v/>
      </c>
    </row>
    <row r="78" customFormat="false" ht="15" hidden="false" customHeight="false" outlineLevel="0" collapsed="false">
      <c r="A78" s="18"/>
      <c r="B78" s="17"/>
      <c r="C78" s="17"/>
      <c r="D78" s="21"/>
      <c r="E78" s="22" t="str">
        <f aca="false">IF(OR(D78="",B78="",C78=""),"",IF(COUNTIFS($B$2:$B$501,B78,$C$2:$C$501,C78,$A$2:$A$501,"&lt;"&amp;A78)=0,"",_xlfn.MAXIFS($D$2:$D$501,$B$2:$B$501,B78,$C$2:$C$501,C78,$A$2:$A$501,"&lt;"&amp;A78)))</f>
        <v/>
      </c>
      <c r="F78" s="22" t="str">
        <f aca="false">IF(E78="","",D78-E78)</f>
        <v/>
      </c>
      <c r="G78" s="12" t="str">
        <f aca="false">IF(C78="","",IFERROR(INDEX(Beállítások!$B$2:$B$4,MATCH(C78,{"Villany";"Víz";"Gáz"},0)),""))</f>
        <v/>
      </c>
      <c r="H78" s="12" t="str">
        <f aca="false">IF(OR(F78="",G78=""),"",F78*G78)</f>
        <v/>
      </c>
    </row>
    <row r="79" customFormat="false" ht="15" hidden="false" customHeight="false" outlineLevel="0" collapsed="false">
      <c r="A79" s="18"/>
      <c r="B79" s="17"/>
      <c r="C79" s="17"/>
      <c r="D79" s="21"/>
      <c r="E79" s="22" t="str">
        <f aca="false">IF(OR(D79="",B79="",C79=""),"",IF(COUNTIFS($B$2:$B$501,B79,$C$2:$C$501,C79,$A$2:$A$501,"&lt;"&amp;A79)=0,"",_xlfn.MAXIFS($D$2:$D$501,$B$2:$B$501,B79,$C$2:$C$501,C79,$A$2:$A$501,"&lt;"&amp;A79)))</f>
        <v/>
      </c>
      <c r="F79" s="22" t="str">
        <f aca="false">IF(E79="","",D79-E79)</f>
        <v/>
      </c>
      <c r="G79" s="12" t="str">
        <f aca="false">IF(C79="","",IFERROR(INDEX(Beállítások!$B$2:$B$4,MATCH(C79,{"Villany";"Víz";"Gáz"},0)),""))</f>
        <v/>
      </c>
      <c r="H79" s="12" t="str">
        <f aca="false">IF(OR(F79="",G79=""),"",F79*G79)</f>
        <v/>
      </c>
    </row>
    <row r="80" customFormat="false" ht="15" hidden="false" customHeight="false" outlineLevel="0" collapsed="false">
      <c r="A80" s="18"/>
      <c r="B80" s="17"/>
      <c r="C80" s="17"/>
      <c r="D80" s="21"/>
      <c r="E80" s="22" t="str">
        <f aca="false">IF(OR(D80="",B80="",C80=""),"",IF(COUNTIFS($B$2:$B$501,B80,$C$2:$C$501,C80,$A$2:$A$501,"&lt;"&amp;A80)=0,"",_xlfn.MAXIFS($D$2:$D$501,$B$2:$B$501,B80,$C$2:$C$501,C80,$A$2:$A$501,"&lt;"&amp;A80)))</f>
        <v/>
      </c>
      <c r="F80" s="22" t="str">
        <f aca="false">IF(E80="","",D80-E80)</f>
        <v/>
      </c>
      <c r="G80" s="12" t="str">
        <f aca="false">IF(C80="","",IFERROR(INDEX(Beállítások!$B$2:$B$4,MATCH(C80,{"Villany";"Víz";"Gáz"},0)),""))</f>
        <v/>
      </c>
      <c r="H80" s="12" t="str">
        <f aca="false">IF(OR(F80="",G80=""),"",F80*G80)</f>
        <v/>
      </c>
    </row>
    <row r="81" customFormat="false" ht="15" hidden="false" customHeight="false" outlineLevel="0" collapsed="false">
      <c r="A81" s="18"/>
      <c r="B81" s="17"/>
      <c r="C81" s="17"/>
      <c r="D81" s="21"/>
      <c r="E81" s="22" t="str">
        <f aca="false">IF(OR(D81="",B81="",C81=""),"",IF(COUNTIFS($B$2:$B$501,B81,$C$2:$C$501,C81,$A$2:$A$501,"&lt;"&amp;A81)=0,"",_xlfn.MAXIFS($D$2:$D$501,$B$2:$B$501,B81,$C$2:$C$501,C81,$A$2:$A$501,"&lt;"&amp;A81)))</f>
        <v/>
      </c>
      <c r="F81" s="22" t="str">
        <f aca="false">IF(E81="","",D81-E81)</f>
        <v/>
      </c>
      <c r="G81" s="12" t="str">
        <f aca="false">IF(C81="","",IFERROR(INDEX(Beállítások!$B$2:$B$4,MATCH(C81,{"Villany";"Víz";"Gáz"},0)),""))</f>
        <v/>
      </c>
      <c r="H81" s="12" t="str">
        <f aca="false">IF(OR(F81="",G81=""),"",F81*G81)</f>
        <v/>
      </c>
    </row>
    <row r="82" customFormat="false" ht="15" hidden="false" customHeight="false" outlineLevel="0" collapsed="false">
      <c r="A82" s="18"/>
      <c r="B82" s="17"/>
      <c r="C82" s="17"/>
      <c r="D82" s="21"/>
      <c r="E82" s="22" t="str">
        <f aca="false">IF(OR(D82="",B82="",C82=""),"",IF(COUNTIFS($B$2:$B$501,B82,$C$2:$C$501,C82,$A$2:$A$501,"&lt;"&amp;A82)=0,"",_xlfn.MAXIFS($D$2:$D$501,$B$2:$B$501,B82,$C$2:$C$501,C82,$A$2:$A$501,"&lt;"&amp;A82)))</f>
        <v/>
      </c>
      <c r="F82" s="22" t="str">
        <f aca="false">IF(E82="","",D82-E82)</f>
        <v/>
      </c>
      <c r="G82" s="12" t="str">
        <f aca="false">IF(C82="","",IFERROR(INDEX(Beállítások!$B$2:$B$4,MATCH(C82,{"Villany";"Víz";"Gáz"},0)),""))</f>
        <v/>
      </c>
      <c r="H82" s="12" t="str">
        <f aca="false">IF(OR(F82="",G82=""),"",F82*G82)</f>
        <v/>
      </c>
    </row>
    <row r="83" customFormat="false" ht="15" hidden="false" customHeight="false" outlineLevel="0" collapsed="false">
      <c r="A83" s="18"/>
      <c r="B83" s="17"/>
      <c r="C83" s="17"/>
      <c r="D83" s="21"/>
      <c r="E83" s="22" t="str">
        <f aca="false">IF(OR(D83="",B83="",C83=""),"",IF(COUNTIFS($B$2:$B$501,B83,$C$2:$C$501,C83,$A$2:$A$501,"&lt;"&amp;A83)=0,"",_xlfn.MAXIFS($D$2:$D$501,$B$2:$B$501,B83,$C$2:$C$501,C83,$A$2:$A$501,"&lt;"&amp;A83)))</f>
        <v/>
      </c>
      <c r="F83" s="22" t="str">
        <f aca="false">IF(E83="","",D83-E83)</f>
        <v/>
      </c>
      <c r="G83" s="12" t="str">
        <f aca="false">IF(C83="","",IFERROR(INDEX(Beállítások!$B$2:$B$4,MATCH(C83,{"Villany";"Víz";"Gáz"},0)),""))</f>
        <v/>
      </c>
      <c r="H83" s="12" t="str">
        <f aca="false">IF(OR(F83="",G83=""),"",F83*G83)</f>
        <v/>
      </c>
    </row>
    <row r="84" customFormat="false" ht="15" hidden="false" customHeight="false" outlineLevel="0" collapsed="false">
      <c r="A84" s="18"/>
      <c r="B84" s="17"/>
      <c r="C84" s="17"/>
      <c r="D84" s="21"/>
      <c r="E84" s="22" t="str">
        <f aca="false">IF(OR(D84="",B84="",C84=""),"",IF(COUNTIFS($B$2:$B$501,B84,$C$2:$C$501,C84,$A$2:$A$501,"&lt;"&amp;A84)=0,"",_xlfn.MAXIFS($D$2:$D$501,$B$2:$B$501,B84,$C$2:$C$501,C84,$A$2:$A$501,"&lt;"&amp;A84)))</f>
        <v/>
      </c>
      <c r="F84" s="22" t="str">
        <f aca="false">IF(E84="","",D84-E84)</f>
        <v/>
      </c>
      <c r="G84" s="12" t="str">
        <f aca="false">IF(C84="","",IFERROR(INDEX(Beállítások!$B$2:$B$4,MATCH(C84,{"Villany";"Víz";"Gáz"},0)),""))</f>
        <v/>
      </c>
      <c r="H84" s="12" t="str">
        <f aca="false">IF(OR(F84="",G84=""),"",F84*G84)</f>
        <v/>
      </c>
    </row>
    <row r="85" customFormat="false" ht="15" hidden="false" customHeight="false" outlineLevel="0" collapsed="false">
      <c r="A85" s="18"/>
      <c r="B85" s="17"/>
      <c r="C85" s="17"/>
      <c r="D85" s="21"/>
      <c r="E85" s="22" t="str">
        <f aca="false">IF(OR(D85="",B85="",C85=""),"",IF(COUNTIFS($B$2:$B$501,B85,$C$2:$C$501,C85,$A$2:$A$501,"&lt;"&amp;A85)=0,"",_xlfn.MAXIFS($D$2:$D$501,$B$2:$B$501,B85,$C$2:$C$501,C85,$A$2:$A$501,"&lt;"&amp;A85)))</f>
        <v/>
      </c>
      <c r="F85" s="22" t="str">
        <f aca="false">IF(E85="","",D85-E85)</f>
        <v/>
      </c>
      <c r="G85" s="12" t="str">
        <f aca="false">IF(C85="","",IFERROR(INDEX(Beállítások!$B$2:$B$4,MATCH(C85,{"Villany";"Víz";"Gáz"},0)),""))</f>
        <v/>
      </c>
      <c r="H85" s="12" t="str">
        <f aca="false">IF(OR(F85="",G85=""),"",F85*G85)</f>
        <v/>
      </c>
    </row>
    <row r="86" customFormat="false" ht="15" hidden="false" customHeight="false" outlineLevel="0" collapsed="false">
      <c r="A86" s="18"/>
      <c r="B86" s="17"/>
      <c r="C86" s="17"/>
      <c r="D86" s="21"/>
      <c r="E86" s="22" t="str">
        <f aca="false">IF(OR(D86="",B86="",C86=""),"",IF(COUNTIFS($B$2:$B$501,B86,$C$2:$C$501,C86,$A$2:$A$501,"&lt;"&amp;A86)=0,"",_xlfn.MAXIFS($D$2:$D$501,$B$2:$B$501,B86,$C$2:$C$501,C86,$A$2:$A$501,"&lt;"&amp;A86)))</f>
        <v/>
      </c>
      <c r="F86" s="22" t="str">
        <f aca="false">IF(E86="","",D86-E86)</f>
        <v/>
      </c>
      <c r="G86" s="12" t="str">
        <f aca="false">IF(C86="","",IFERROR(INDEX(Beállítások!$B$2:$B$4,MATCH(C86,{"Villany";"Víz";"Gáz"},0)),""))</f>
        <v/>
      </c>
      <c r="H86" s="12" t="str">
        <f aca="false">IF(OR(F86="",G86=""),"",F86*G86)</f>
        <v/>
      </c>
    </row>
    <row r="87" customFormat="false" ht="15" hidden="false" customHeight="false" outlineLevel="0" collapsed="false">
      <c r="A87" s="18"/>
      <c r="B87" s="17"/>
      <c r="C87" s="17"/>
      <c r="D87" s="21"/>
      <c r="E87" s="22" t="str">
        <f aca="false">IF(OR(D87="",B87="",C87=""),"",IF(COUNTIFS($B$2:$B$501,B87,$C$2:$C$501,C87,$A$2:$A$501,"&lt;"&amp;A87)=0,"",_xlfn.MAXIFS($D$2:$D$501,$B$2:$B$501,B87,$C$2:$C$501,C87,$A$2:$A$501,"&lt;"&amp;A87)))</f>
        <v/>
      </c>
      <c r="F87" s="22" t="str">
        <f aca="false">IF(E87="","",D87-E87)</f>
        <v/>
      </c>
      <c r="G87" s="12" t="str">
        <f aca="false">IF(C87="","",IFERROR(INDEX(Beállítások!$B$2:$B$4,MATCH(C87,{"Villany";"Víz";"Gáz"},0)),""))</f>
        <v/>
      </c>
      <c r="H87" s="12" t="str">
        <f aca="false">IF(OR(F87="",G87=""),"",F87*G87)</f>
        <v/>
      </c>
    </row>
    <row r="88" customFormat="false" ht="15" hidden="false" customHeight="false" outlineLevel="0" collapsed="false">
      <c r="A88" s="18"/>
      <c r="B88" s="17"/>
      <c r="C88" s="17"/>
      <c r="D88" s="21"/>
      <c r="E88" s="22" t="str">
        <f aca="false">IF(OR(D88="",B88="",C88=""),"",IF(COUNTIFS($B$2:$B$501,B88,$C$2:$C$501,C88,$A$2:$A$501,"&lt;"&amp;A88)=0,"",_xlfn.MAXIFS($D$2:$D$501,$B$2:$B$501,B88,$C$2:$C$501,C88,$A$2:$A$501,"&lt;"&amp;A88)))</f>
        <v/>
      </c>
      <c r="F88" s="22" t="str">
        <f aca="false">IF(E88="","",D88-E88)</f>
        <v/>
      </c>
      <c r="G88" s="12" t="str">
        <f aca="false">IF(C88="","",IFERROR(INDEX(Beállítások!$B$2:$B$4,MATCH(C88,{"Villany";"Víz";"Gáz"},0)),""))</f>
        <v/>
      </c>
      <c r="H88" s="12" t="str">
        <f aca="false">IF(OR(F88="",G88=""),"",F88*G88)</f>
        <v/>
      </c>
    </row>
    <row r="89" customFormat="false" ht="15" hidden="false" customHeight="false" outlineLevel="0" collapsed="false">
      <c r="A89" s="18"/>
      <c r="B89" s="17"/>
      <c r="C89" s="17"/>
      <c r="D89" s="21"/>
      <c r="E89" s="22" t="str">
        <f aca="false">IF(OR(D89="",B89="",C89=""),"",IF(COUNTIFS($B$2:$B$501,B89,$C$2:$C$501,C89,$A$2:$A$501,"&lt;"&amp;A89)=0,"",_xlfn.MAXIFS($D$2:$D$501,$B$2:$B$501,B89,$C$2:$C$501,C89,$A$2:$A$501,"&lt;"&amp;A89)))</f>
        <v/>
      </c>
      <c r="F89" s="22" t="str">
        <f aca="false">IF(E89="","",D89-E89)</f>
        <v/>
      </c>
      <c r="G89" s="12" t="str">
        <f aca="false">IF(C89="","",IFERROR(INDEX(Beállítások!$B$2:$B$4,MATCH(C89,{"Villany";"Víz";"Gáz"},0)),""))</f>
        <v/>
      </c>
      <c r="H89" s="12" t="str">
        <f aca="false">IF(OR(F89="",G89=""),"",F89*G89)</f>
        <v/>
      </c>
    </row>
    <row r="90" customFormat="false" ht="15" hidden="false" customHeight="false" outlineLevel="0" collapsed="false">
      <c r="A90" s="18"/>
      <c r="B90" s="17"/>
      <c r="C90" s="17"/>
      <c r="D90" s="21"/>
      <c r="E90" s="22" t="str">
        <f aca="false">IF(OR(D90="",B90="",C90=""),"",IF(COUNTIFS($B$2:$B$501,B90,$C$2:$C$501,C90,$A$2:$A$501,"&lt;"&amp;A90)=0,"",_xlfn.MAXIFS($D$2:$D$501,$B$2:$B$501,B90,$C$2:$C$501,C90,$A$2:$A$501,"&lt;"&amp;A90)))</f>
        <v/>
      </c>
      <c r="F90" s="22" t="str">
        <f aca="false">IF(E90="","",D90-E90)</f>
        <v/>
      </c>
      <c r="G90" s="12" t="str">
        <f aca="false">IF(C90="","",IFERROR(INDEX(Beállítások!$B$2:$B$4,MATCH(C90,{"Villany";"Víz";"Gáz"},0)),""))</f>
        <v/>
      </c>
      <c r="H90" s="12" t="str">
        <f aca="false">IF(OR(F90="",G90=""),"",F90*G90)</f>
        <v/>
      </c>
    </row>
    <row r="91" customFormat="false" ht="15" hidden="false" customHeight="false" outlineLevel="0" collapsed="false">
      <c r="A91" s="18"/>
      <c r="B91" s="17"/>
      <c r="C91" s="17"/>
      <c r="D91" s="21"/>
      <c r="E91" s="22" t="str">
        <f aca="false">IF(OR(D91="",B91="",C91=""),"",IF(COUNTIFS($B$2:$B$501,B91,$C$2:$C$501,C91,$A$2:$A$501,"&lt;"&amp;A91)=0,"",_xlfn.MAXIFS($D$2:$D$501,$B$2:$B$501,B91,$C$2:$C$501,C91,$A$2:$A$501,"&lt;"&amp;A91)))</f>
        <v/>
      </c>
      <c r="F91" s="22" t="str">
        <f aca="false">IF(E91="","",D91-E91)</f>
        <v/>
      </c>
      <c r="G91" s="12" t="str">
        <f aca="false">IF(C91="","",IFERROR(INDEX(Beállítások!$B$2:$B$4,MATCH(C91,{"Villany";"Víz";"Gáz"},0)),""))</f>
        <v/>
      </c>
      <c r="H91" s="12" t="str">
        <f aca="false">IF(OR(F91="",G91=""),"",F91*G91)</f>
        <v/>
      </c>
    </row>
    <row r="92" customFormat="false" ht="15" hidden="false" customHeight="false" outlineLevel="0" collapsed="false">
      <c r="A92" s="18"/>
      <c r="B92" s="17"/>
      <c r="C92" s="17"/>
      <c r="D92" s="21"/>
      <c r="E92" s="22" t="str">
        <f aca="false">IF(OR(D92="",B92="",C92=""),"",IF(COUNTIFS($B$2:$B$501,B92,$C$2:$C$501,C92,$A$2:$A$501,"&lt;"&amp;A92)=0,"",_xlfn.MAXIFS($D$2:$D$501,$B$2:$B$501,B92,$C$2:$C$501,C92,$A$2:$A$501,"&lt;"&amp;A92)))</f>
        <v/>
      </c>
      <c r="F92" s="22" t="str">
        <f aca="false">IF(E92="","",D92-E92)</f>
        <v/>
      </c>
      <c r="G92" s="12" t="str">
        <f aca="false">IF(C92="","",IFERROR(INDEX(Beállítások!$B$2:$B$4,MATCH(C92,{"Villany";"Víz";"Gáz"},0)),""))</f>
        <v/>
      </c>
      <c r="H92" s="12" t="str">
        <f aca="false">IF(OR(F92="",G92=""),"",F92*G92)</f>
        <v/>
      </c>
    </row>
    <row r="93" customFormat="false" ht="15" hidden="false" customHeight="false" outlineLevel="0" collapsed="false">
      <c r="A93" s="18"/>
      <c r="B93" s="17"/>
      <c r="C93" s="17"/>
      <c r="D93" s="21"/>
      <c r="E93" s="22" t="str">
        <f aca="false">IF(OR(D93="",B93="",C93=""),"",IF(COUNTIFS($B$2:$B$501,B93,$C$2:$C$501,C93,$A$2:$A$501,"&lt;"&amp;A93)=0,"",_xlfn.MAXIFS($D$2:$D$501,$B$2:$B$501,B93,$C$2:$C$501,C93,$A$2:$A$501,"&lt;"&amp;A93)))</f>
        <v/>
      </c>
      <c r="F93" s="22" t="str">
        <f aca="false">IF(E93="","",D93-E93)</f>
        <v/>
      </c>
      <c r="G93" s="12" t="str">
        <f aca="false">IF(C93="","",IFERROR(INDEX(Beállítások!$B$2:$B$4,MATCH(C93,{"Villany";"Víz";"Gáz"},0)),""))</f>
        <v/>
      </c>
      <c r="H93" s="12" t="str">
        <f aca="false">IF(OR(F93="",G93=""),"",F93*G93)</f>
        <v/>
      </c>
    </row>
    <row r="94" customFormat="false" ht="15" hidden="false" customHeight="false" outlineLevel="0" collapsed="false">
      <c r="A94" s="18"/>
      <c r="B94" s="17"/>
      <c r="C94" s="17"/>
      <c r="D94" s="21"/>
      <c r="E94" s="22" t="str">
        <f aca="false">IF(OR(D94="",B94="",C94=""),"",IF(COUNTIFS($B$2:$B$501,B94,$C$2:$C$501,C94,$A$2:$A$501,"&lt;"&amp;A94)=0,"",_xlfn.MAXIFS($D$2:$D$501,$B$2:$B$501,B94,$C$2:$C$501,C94,$A$2:$A$501,"&lt;"&amp;A94)))</f>
        <v/>
      </c>
      <c r="F94" s="22" t="str">
        <f aca="false">IF(E94="","",D94-E94)</f>
        <v/>
      </c>
      <c r="G94" s="12" t="str">
        <f aca="false">IF(C94="","",IFERROR(INDEX(Beállítások!$B$2:$B$4,MATCH(C94,{"Villany";"Víz";"Gáz"},0)),""))</f>
        <v/>
      </c>
      <c r="H94" s="12" t="str">
        <f aca="false">IF(OR(F94="",G94=""),"",F94*G94)</f>
        <v/>
      </c>
    </row>
    <row r="95" customFormat="false" ht="15" hidden="false" customHeight="false" outlineLevel="0" collapsed="false">
      <c r="A95" s="18"/>
      <c r="B95" s="17"/>
      <c r="C95" s="17"/>
      <c r="D95" s="21"/>
      <c r="E95" s="22" t="str">
        <f aca="false">IF(OR(D95="",B95="",C95=""),"",IF(COUNTIFS($B$2:$B$501,B95,$C$2:$C$501,C95,$A$2:$A$501,"&lt;"&amp;A95)=0,"",_xlfn.MAXIFS($D$2:$D$501,$B$2:$B$501,B95,$C$2:$C$501,C95,$A$2:$A$501,"&lt;"&amp;A95)))</f>
        <v/>
      </c>
      <c r="F95" s="22" t="str">
        <f aca="false">IF(E95="","",D95-E95)</f>
        <v/>
      </c>
      <c r="G95" s="12" t="str">
        <f aca="false">IF(C95="","",IFERROR(INDEX(Beállítások!$B$2:$B$4,MATCH(C95,{"Villany";"Víz";"Gáz"},0)),""))</f>
        <v/>
      </c>
      <c r="H95" s="12" t="str">
        <f aca="false">IF(OR(F95="",G95=""),"",F95*G95)</f>
        <v/>
      </c>
    </row>
    <row r="96" customFormat="false" ht="15" hidden="false" customHeight="false" outlineLevel="0" collapsed="false">
      <c r="A96" s="18"/>
      <c r="B96" s="17"/>
      <c r="C96" s="17"/>
      <c r="D96" s="21"/>
      <c r="E96" s="22" t="str">
        <f aca="false">IF(OR(D96="",B96="",C96=""),"",IF(COUNTIFS($B$2:$B$501,B96,$C$2:$C$501,C96,$A$2:$A$501,"&lt;"&amp;A96)=0,"",_xlfn.MAXIFS($D$2:$D$501,$B$2:$B$501,B96,$C$2:$C$501,C96,$A$2:$A$501,"&lt;"&amp;A96)))</f>
        <v/>
      </c>
      <c r="F96" s="22" t="str">
        <f aca="false">IF(E96="","",D96-E96)</f>
        <v/>
      </c>
      <c r="G96" s="12" t="str">
        <f aca="false">IF(C96="","",IFERROR(INDEX(Beállítások!$B$2:$B$4,MATCH(C96,{"Villany";"Víz";"Gáz"},0)),""))</f>
        <v/>
      </c>
      <c r="H96" s="12" t="str">
        <f aca="false">IF(OR(F96="",G96=""),"",F96*G96)</f>
        <v/>
      </c>
    </row>
    <row r="97" customFormat="false" ht="15" hidden="false" customHeight="false" outlineLevel="0" collapsed="false">
      <c r="A97" s="18"/>
      <c r="B97" s="17"/>
      <c r="C97" s="17"/>
      <c r="D97" s="21"/>
      <c r="E97" s="22" t="str">
        <f aca="false">IF(OR(D97="",B97="",C97=""),"",IF(COUNTIFS($B$2:$B$501,B97,$C$2:$C$501,C97,$A$2:$A$501,"&lt;"&amp;A97)=0,"",_xlfn.MAXIFS($D$2:$D$501,$B$2:$B$501,B97,$C$2:$C$501,C97,$A$2:$A$501,"&lt;"&amp;A97)))</f>
        <v/>
      </c>
      <c r="F97" s="22" t="str">
        <f aca="false">IF(E97="","",D97-E97)</f>
        <v/>
      </c>
      <c r="G97" s="12" t="str">
        <f aca="false">IF(C97="","",IFERROR(INDEX(Beállítások!$B$2:$B$4,MATCH(C97,{"Villany";"Víz";"Gáz"},0)),""))</f>
        <v/>
      </c>
      <c r="H97" s="12" t="str">
        <f aca="false">IF(OR(F97="",G97=""),"",F97*G97)</f>
        <v/>
      </c>
    </row>
    <row r="98" customFormat="false" ht="15" hidden="false" customHeight="false" outlineLevel="0" collapsed="false">
      <c r="A98" s="18"/>
      <c r="B98" s="17"/>
      <c r="C98" s="17"/>
      <c r="D98" s="21"/>
      <c r="E98" s="22" t="str">
        <f aca="false">IF(OR(D98="",B98="",C98=""),"",IF(COUNTIFS($B$2:$B$501,B98,$C$2:$C$501,C98,$A$2:$A$501,"&lt;"&amp;A98)=0,"",_xlfn.MAXIFS($D$2:$D$501,$B$2:$B$501,B98,$C$2:$C$501,C98,$A$2:$A$501,"&lt;"&amp;A98)))</f>
        <v/>
      </c>
      <c r="F98" s="22" t="str">
        <f aca="false">IF(E98="","",D98-E98)</f>
        <v/>
      </c>
      <c r="G98" s="12" t="str">
        <f aca="false">IF(C98="","",IFERROR(INDEX(Beállítások!$B$2:$B$4,MATCH(C98,{"Villany";"Víz";"Gáz"},0)),""))</f>
        <v/>
      </c>
      <c r="H98" s="12" t="str">
        <f aca="false">IF(OR(F98="",G98=""),"",F98*G98)</f>
        <v/>
      </c>
    </row>
    <row r="99" customFormat="false" ht="15" hidden="false" customHeight="false" outlineLevel="0" collapsed="false">
      <c r="A99" s="18"/>
      <c r="B99" s="17"/>
      <c r="C99" s="17"/>
      <c r="D99" s="21"/>
      <c r="E99" s="22" t="str">
        <f aca="false">IF(OR(D99="",B99="",C99=""),"",IF(COUNTIFS($B$2:$B$501,B99,$C$2:$C$501,C99,$A$2:$A$501,"&lt;"&amp;A99)=0,"",_xlfn.MAXIFS($D$2:$D$501,$B$2:$B$501,B99,$C$2:$C$501,C99,$A$2:$A$501,"&lt;"&amp;A99)))</f>
        <v/>
      </c>
      <c r="F99" s="22" t="str">
        <f aca="false">IF(E99="","",D99-E99)</f>
        <v/>
      </c>
      <c r="G99" s="12" t="str">
        <f aca="false">IF(C99="","",IFERROR(INDEX(Beállítások!$B$2:$B$4,MATCH(C99,{"Villany";"Víz";"Gáz"},0)),""))</f>
        <v/>
      </c>
      <c r="H99" s="12" t="str">
        <f aca="false">IF(OR(F99="",G99=""),"",F99*G99)</f>
        <v/>
      </c>
    </row>
    <row r="100" customFormat="false" ht="15" hidden="false" customHeight="false" outlineLevel="0" collapsed="false">
      <c r="A100" s="18"/>
      <c r="B100" s="17"/>
      <c r="C100" s="17"/>
      <c r="D100" s="21"/>
      <c r="E100" s="22" t="str">
        <f aca="false">IF(OR(D100="",B100="",C100=""),"",IF(COUNTIFS($B$2:$B$501,B100,$C$2:$C$501,C100,$A$2:$A$501,"&lt;"&amp;A100)=0,"",_xlfn.MAXIFS($D$2:$D$501,$B$2:$B$501,B100,$C$2:$C$501,C100,$A$2:$A$501,"&lt;"&amp;A100)))</f>
        <v/>
      </c>
      <c r="F100" s="22" t="str">
        <f aca="false">IF(E100="","",D100-E100)</f>
        <v/>
      </c>
      <c r="G100" s="12" t="str">
        <f aca="false">IF(C100="","",IFERROR(INDEX(Beállítások!$B$2:$B$4,MATCH(C100,{"Villany";"Víz";"Gáz"},0)),""))</f>
        <v/>
      </c>
      <c r="H100" s="12" t="str">
        <f aca="false">IF(OR(F100="",G100=""),"",F100*G100)</f>
        <v/>
      </c>
    </row>
    <row r="101" customFormat="false" ht="15" hidden="false" customHeight="false" outlineLevel="0" collapsed="false">
      <c r="A101" s="18"/>
      <c r="B101" s="17"/>
      <c r="C101" s="17"/>
      <c r="D101" s="21"/>
      <c r="E101" s="22" t="str">
        <f aca="false">IF(OR(D101="",B101="",C101=""),"",IF(COUNTIFS($B$2:$B$501,B101,$C$2:$C$501,C101,$A$2:$A$501,"&lt;"&amp;A101)=0,"",_xlfn.MAXIFS($D$2:$D$501,$B$2:$B$501,B101,$C$2:$C$501,C101,$A$2:$A$501,"&lt;"&amp;A101)))</f>
        <v/>
      </c>
      <c r="F101" s="22" t="str">
        <f aca="false">IF(E101="","",D101-E101)</f>
        <v/>
      </c>
      <c r="G101" s="12" t="str">
        <f aca="false">IF(C101="","",IFERROR(INDEX(Beállítások!$B$2:$B$4,MATCH(C101,{"Villany";"Víz";"Gáz"},0)),""))</f>
        <v/>
      </c>
      <c r="H101" s="12" t="str">
        <f aca="false">IF(OR(F101="",G101=""),"",F101*G101)</f>
        <v/>
      </c>
    </row>
    <row r="102" customFormat="false" ht="15" hidden="false" customHeight="false" outlineLevel="0" collapsed="false">
      <c r="A102" s="18"/>
      <c r="B102" s="17"/>
      <c r="C102" s="17"/>
      <c r="D102" s="21"/>
      <c r="E102" s="22" t="str">
        <f aca="false">IF(OR(D102="",B102="",C102=""),"",IF(COUNTIFS($B$2:$B$501,B102,$C$2:$C$501,C102,$A$2:$A$501,"&lt;"&amp;A102)=0,"",_xlfn.MAXIFS($D$2:$D$501,$B$2:$B$501,B102,$C$2:$C$501,C102,$A$2:$A$501,"&lt;"&amp;A102)))</f>
        <v/>
      </c>
      <c r="F102" s="22" t="str">
        <f aca="false">IF(E102="","",D102-E102)</f>
        <v/>
      </c>
      <c r="G102" s="12" t="str">
        <f aca="false">IF(C102="","",IFERROR(INDEX(Beállítások!$B$2:$B$4,MATCH(C102,{"Villany";"Víz";"Gáz"},0)),""))</f>
        <v/>
      </c>
      <c r="H102" s="12" t="str">
        <f aca="false">IF(OR(F102="",G102=""),"",F102*G102)</f>
        <v/>
      </c>
    </row>
    <row r="103" customFormat="false" ht="15" hidden="false" customHeight="false" outlineLevel="0" collapsed="false">
      <c r="A103" s="18"/>
      <c r="B103" s="17"/>
      <c r="C103" s="17"/>
      <c r="D103" s="21"/>
      <c r="E103" s="22" t="str">
        <f aca="false">IF(OR(D103="",B103="",C103=""),"",IF(COUNTIFS($B$2:$B$501,B103,$C$2:$C$501,C103,$A$2:$A$501,"&lt;"&amp;A103)=0,"",_xlfn.MAXIFS($D$2:$D$501,$B$2:$B$501,B103,$C$2:$C$501,C103,$A$2:$A$501,"&lt;"&amp;A103)))</f>
        <v/>
      </c>
      <c r="F103" s="22" t="str">
        <f aca="false">IF(E103="","",D103-E103)</f>
        <v/>
      </c>
      <c r="G103" s="12" t="str">
        <f aca="false">IF(C103="","",IFERROR(INDEX(Beállítások!$B$2:$B$4,MATCH(C103,{"Villany";"Víz";"Gáz"},0)),""))</f>
        <v/>
      </c>
      <c r="H103" s="12" t="str">
        <f aca="false">IF(OR(F103="",G103=""),"",F103*G103)</f>
        <v/>
      </c>
    </row>
    <row r="104" customFormat="false" ht="15" hidden="false" customHeight="false" outlineLevel="0" collapsed="false">
      <c r="A104" s="18"/>
      <c r="B104" s="17"/>
      <c r="C104" s="17"/>
      <c r="D104" s="21"/>
      <c r="E104" s="22" t="str">
        <f aca="false">IF(OR(D104="",B104="",C104=""),"",IF(COUNTIFS($B$2:$B$501,B104,$C$2:$C$501,C104,$A$2:$A$501,"&lt;"&amp;A104)=0,"",_xlfn.MAXIFS($D$2:$D$501,$B$2:$B$501,B104,$C$2:$C$501,C104,$A$2:$A$501,"&lt;"&amp;A104)))</f>
        <v/>
      </c>
      <c r="F104" s="22" t="str">
        <f aca="false">IF(E104="","",D104-E104)</f>
        <v/>
      </c>
      <c r="G104" s="12" t="str">
        <f aca="false">IF(C104="","",IFERROR(INDEX(Beállítások!$B$2:$B$4,MATCH(C104,{"Villany";"Víz";"Gáz"},0)),""))</f>
        <v/>
      </c>
      <c r="H104" s="12" t="str">
        <f aca="false">IF(OR(F104="",G104=""),"",F104*G104)</f>
        <v/>
      </c>
    </row>
    <row r="105" customFormat="false" ht="15" hidden="false" customHeight="false" outlineLevel="0" collapsed="false">
      <c r="A105" s="18"/>
      <c r="B105" s="17"/>
      <c r="C105" s="17"/>
      <c r="D105" s="21"/>
      <c r="E105" s="22" t="str">
        <f aca="false">IF(OR(D105="",B105="",C105=""),"",IF(COUNTIFS($B$2:$B$501,B105,$C$2:$C$501,C105,$A$2:$A$501,"&lt;"&amp;A105)=0,"",_xlfn.MAXIFS($D$2:$D$501,$B$2:$B$501,B105,$C$2:$C$501,C105,$A$2:$A$501,"&lt;"&amp;A105)))</f>
        <v/>
      </c>
      <c r="F105" s="22" t="str">
        <f aca="false">IF(E105="","",D105-E105)</f>
        <v/>
      </c>
      <c r="G105" s="12" t="str">
        <f aca="false">IF(C105="","",IFERROR(INDEX(Beállítások!$B$2:$B$4,MATCH(C105,{"Villany";"Víz";"Gáz"},0)),""))</f>
        <v/>
      </c>
      <c r="H105" s="12" t="str">
        <f aca="false">IF(OR(F105="",G105=""),"",F105*G105)</f>
        <v/>
      </c>
    </row>
    <row r="106" customFormat="false" ht="15" hidden="false" customHeight="false" outlineLevel="0" collapsed="false">
      <c r="A106" s="18"/>
      <c r="B106" s="17"/>
      <c r="C106" s="17"/>
      <c r="D106" s="21"/>
      <c r="E106" s="22" t="str">
        <f aca="false">IF(OR(D106="",B106="",C106=""),"",IF(COUNTIFS($B$2:$B$501,B106,$C$2:$C$501,C106,$A$2:$A$501,"&lt;"&amp;A106)=0,"",_xlfn.MAXIFS($D$2:$D$501,$B$2:$B$501,B106,$C$2:$C$501,C106,$A$2:$A$501,"&lt;"&amp;A106)))</f>
        <v/>
      </c>
      <c r="F106" s="22" t="str">
        <f aca="false">IF(E106="","",D106-E106)</f>
        <v/>
      </c>
      <c r="G106" s="12" t="str">
        <f aca="false">IF(C106="","",IFERROR(INDEX(Beállítások!$B$2:$B$4,MATCH(C106,{"Villany";"Víz";"Gáz"},0)),""))</f>
        <v/>
      </c>
      <c r="H106" s="12" t="str">
        <f aca="false">IF(OR(F106="",G106=""),"",F106*G106)</f>
        <v/>
      </c>
    </row>
    <row r="107" customFormat="false" ht="15" hidden="false" customHeight="false" outlineLevel="0" collapsed="false">
      <c r="A107" s="18"/>
      <c r="B107" s="17"/>
      <c r="C107" s="17"/>
      <c r="D107" s="21"/>
      <c r="E107" s="22" t="str">
        <f aca="false">IF(OR(D107="",B107="",C107=""),"",IF(COUNTIFS($B$2:$B$501,B107,$C$2:$C$501,C107,$A$2:$A$501,"&lt;"&amp;A107)=0,"",_xlfn.MAXIFS($D$2:$D$501,$B$2:$B$501,B107,$C$2:$C$501,C107,$A$2:$A$501,"&lt;"&amp;A107)))</f>
        <v/>
      </c>
      <c r="F107" s="22" t="str">
        <f aca="false">IF(E107="","",D107-E107)</f>
        <v/>
      </c>
      <c r="G107" s="12" t="str">
        <f aca="false">IF(C107="","",IFERROR(INDEX(Beállítások!$B$2:$B$4,MATCH(C107,{"Villany";"Víz";"Gáz"},0)),""))</f>
        <v/>
      </c>
      <c r="H107" s="12" t="str">
        <f aca="false">IF(OR(F107="",G107=""),"",F107*G107)</f>
        <v/>
      </c>
    </row>
    <row r="108" customFormat="false" ht="15" hidden="false" customHeight="false" outlineLevel="0" collapsed="false">
      <c r="A108" s="18"/>
      <c r="B108" s="17"/>
      <c r="C108" s="17"/>
      <c r="D108" s="21"/>
      <c r="E108" s="22" t="str">
        <f aca="false">IF(OR(D108="",B108="",C108=""),"",IF(COUNTIFS($B$2:$B$501,B108,$C$2:$C$501,C108,$A$2:$A$501,"&lt;"&amp;A108)=0,"",_xlfn.MAXIFS($D$2:$D$501,$B$2:$B$501,B108,$C$2:$C$501,C108,$A$2:$A$501,"&lt;"&amp;A108)))</f>
        <v/>
      </c>
      <c r="F108" s="22" t="str">
        <f aca="false">IF(E108="","",D108-E108)</f>
        <v/>
      </c>
      <c r="G108" s="12" t="str">
        <f aca="false">IF(C108="","",IFERROR(INDEX(Beállítások!$B$2:$B$4,MATCH(C108,{"Villany";"Víz";"Gáz"},0)),""))</f>
        <v/>
      </c>
      <c r="H108" s="12" t="str">
        <f aca="false">IF(OR(F108="",G108=""),"",F108*G108)</f>
        <v/>
      </c>
    </row>
    <row r="109" customFormat="false" ht="15" hidden="false" customHeight="false" outlineLevel="0" collapsed="false">
      <c r="A109" s="18"/>
      <c r="B109" s="17"/>
      <c r="C109" s="17"/>
      <c r="D109" s="21"/>
      <c r="E109" s="22" t="str">
        <f aca="false">IF(OR(D109="",B109="",C109=""),"",IF(COUNTIFS($B$2:$B$501,B109,$C$2:$C$501,C109,$A$2:$A$501,"&lt;"&amp;A109)=0,"",_xlfn.MAXIFS($D$2:$D$501,$B$2:$B$501,B109,$C$2:$C$501,C109,$A$2:$A$501,"&lt;"&amp;A109)))</f>
        <v/>
      </c>
      <c r="F109" s="22" t="str">
        <f aca="false">IF(E109="","",D109-E109)</f>
        <v/>
      </c>
      <c r="G109" s="12" t="str">
        <f aca="false">IF(C109="","",IFERROR(INDEX(Beállítások!$B$2:$B$4,MATCH(C109,{"Villany";"Víz";"Gáz"},0)),""))</f>
        <v/>
      </c>
      <c r="H109" s="12" t="str">
        <f aca="false">IF(OR(F109="",G109=""),"",F109*G109)</f>
        <v/>
      </c>
    </row>
    <row r="110" customFormat="false" ht="15" hidden="false" customHeight="false" outlineLevel="0" collapsed="false">
      <c r="A110" s="18"/>
      <c r="B110" s="17"/>
      <c r="C110" s="17"/>
      <c r="D110" s="21"/>
      <c r="E110" s="22" t="str">
        <f aca="false">IF(OR(D110="",B110="",C110=""),"",IF(COUNTIFS($B$2:$B$501,B110,$C$2:$C$501,C110,$A$2:$A$501,"&lt;"&amp;A110)=0,"",_xlfn.MAXIFS($D$2:$D$501,$B$2:$B$501,B110,$C$2:$C$501,C110,$A$2:$A$501,"&lt;"&amp;A110)))</f>
        <v/>
      </c>
      <c r="F110" s="22" t="str">
        <f aca="false">IF(E110="","",D110-E110)</f>
        <v/>
      </c>
      <c r="G110" s="12" t="str">
        <f aca="false">IF(C110="","",IFERROR(INDEX(Beállítások!$B$2:$B$4,MATCH(C110,{"Villany";"Víz";"Gáz"},0)),""))</f>
        <v/>
      </c>
      <c r="H110" s="12" t="str">
        <f aca="false">IF(OR(F110="",G110=""),"",F110*G110)</f>
        <v/>
      </c>
    </row>
    <row r="111" customFormat="false" ht="15" hidden="false" customHeight="false" outlineLevel="0" collapsed="false">
      <c r="A111" s="18"/>
      <c r="B111" s="17"/>
      <c r="C111" s="17"/>
      <c r="D111" s="21"/>
      <c r="E111" s="22" t="str">
        <f aca="false">IF(OR(D111="",B111="",C111=""),"",IF(COUNTIFS($B$2:$B$501,B111,$C$2:$C$501,C111,$A$2:$A$501,"&lt;"&amp;A111)=0,"",_xlfn.MAXIFS($D$2:$D$501,$B$2:$B$501,B111,$C$2:$C$501,C111,$A$2:$A$501,"&lt;"&amp;A111)))</f>
        <v/>
      </c>
      <c r="F111" s="22" t="str">
        <f aca="false">IF(E111="","",D111-E111)</f>
        <v/>
      </c>
      <c r="G111" s="12" t="str">
        <f aca="false">IF(C111="","",IFERROR(INDEX(Beállítások!$B$2:$B$4,MATCH(C111,{"Villany";"Víz";"Gáz"},0)),""))</f>
        <v/>
      </c>
      <c r="H111" s="12" t="str">
        <f aca="false">IF(OR(F111="",G111=""),"",F111*G111)</f>
        <v/>
      </c>
    </row>
    <row r="112" customFormat="false" ht="15" hidden="false" customHeight="false" outlineLevel="0" collapsed="false">
      <c r="A112" s="18"/>
      <c r="B112" s="17"/>
      <c r="C112" s="17"/>
      <c r="D112" s="21"/>
      <c r="E112" s="22" t="str">
        <f aca="false">IF(OR(D112="",B112="",C112=""),"",IF(COUNTIFS($B$2:$B$501,B112,$C$2:$C$501,C112,$A$2:$A$501,"&lt;"&amp;A112)=0,"",_xlfn.MAXIFS($D$2:$D$501,$B$2:$B$501,B112,$C$2:$C$501,C112,$A$2:$A$501,"&lt;"&amp;A112)))</f>
        <v/>
      </c>
      <c r="F112" s="22" t="str">
        <f aca="false">IF(E112="","",D112-E112)</f>
        <v/>
      </c>
      <c r="G112" s="12" t="str">
        <f aca="false">IF(C112="","",IFERROR(INDEX(Beállítások!$B$2:$B$4,MATCH(C112,{"Villany";"Víz";"Gáz"},0)),""))</f>
        <v/>
      </c>
      <c r="H112" s="12" t="str">
        <f aca="false">IF(OR(F112="",G112=""),"",F112*G112)</f>
        <v/>
      </c>
    </row>
    <row r="113" customFormat="false" ht="15" hidden="false" customHeight="false" outlineLevel="0" collapsed="false">
      <c r="A113" s="18"/>
      <c r="B113" s="17"/>
      <c r="C113" s="17"/>
      <c r="D113" s="21"/>
      <c r="E113" s="22" t="str">
        <f aca="false">IF(OR(D113="",B113="",C113=""),"",IF(COUNTIFS($B$2:$B$501,B113,$C$2:$C$501,C113,$A$2:$A$501,"&lt;"&amp;A113)=0,"",_xlfn.MAXIFS($D$2:$D$501,$B$2:$B$501,B113,$C$2:$C$501,C113,$A$2:$A$501,"&lt;"&amp;A113)))</f>
        <v/>
      </c>
      <c r="F113" s="22" t="str">
        <f aca="false">IF(E113="","",D113-E113)</f>
        <v/>
      </c>
      <c r="G113" s="12" t="str">
        <f aca="false">IF(C113="","",IFERROR(INDEX(Beállítások!$B$2:$B$4,MATCH(C113,{"Villany";"Víz";"Gáz"},0)),""))</f>
        <v/>
      </c>
      <c r="H113" s="12" t="str">
        <f aca="false">IF(OR(F113="",G113=""),"",F113*G113)</f>
        <v/>
      </c>
    </row>
    <row r="114" customFormat="false" ht="15" hidden="false" customHeight="false" outlineLevel="0" collapsed="false">
      <c r="A114" s="18"/>
      <c r="B114" s="17"/>
      <c r="C114" s="17"/>
      <c r="D114" s="21"/>
      <c r="E114" s="22" t="str">
        <f aca="false">IF(OR(D114="",B114="",C114=""),"",IF(COUNTIFS($B$2:$B$501,B114,$C$2:$C$501,C114,$A$2:$A$501,"&lt;"&amp;A114)=0,"",_xlfn.MAXIFS($D$2:$D$501,$B$2:$B$501,B114,$C$2:$C$501,C114,$A$2:$A$501,"&lt;"&amp;A114)))</f>
        <v/>
      </c>
      <c r="F114" s="22" t="str">
        <f aca="false">IF(E114="","",D114-E114)</f>
        <v/>
      </c>
      <c r="G114" s="12" t="str">
        <f aca="false">IF(C114="","",IFERROR(INDEX(Beállítások!$B$2:$B$4,MATCH(C114,{"Villany";"Víz";"Gáz"},0)),""))</f>
        <v/>
      </c>
      <c r="H114" s="12" t="str">
        <f aca="false">IF(OR(F114="",G114=""),"",F114*G114)</f>
        <v/>
      </c>
    </row>
    <row r="115" customFormat="false" ht="15" hidden="false" customHeight="false" outlineLevel="0" collapsed="false">
      <c r="A115" s="18"/>
      <c r="B115" s="17"/>
      <c r="C115" s="17"/>
      <c r="D115" s="21"/>
      <c r="E115" s="22" t="str">
        <f aca="false">IF(OR(D115="",B115="",C115=""),"",IF(COUNTIFS($B$2:$B$501,B115,$C$2:$C$501,C115,$A$2:$A$501,"&lt;"&amp;A115)=0,"",_xlfn.MAXIFS($D$2:$D$501,$B$2:$B$501,B115,$C$2:$C$501,C115,$A$2:$A$501,"&lt;"&amp;A115)))</f>
        <v/>
      </c>
      <c r="F115" s="22" t="str">
        <f aca="false">IF(E115="","",D115-E115)</f>
        <v/>
      </c>
      <c r="G115" s="12" t="str">
        <f aca="false">IF(C115="","",IFERROR(INDEX(Beállítások!$B$2:$B$4,MATCH(C115,{"Villany";"Víz";"Gáz"},0)),""))</f>
        <v/>
      </c>
      <c r="H115" s="12" t="str">
        <f aca="false">IF(OR(F115="",G115=""),"",F115*G115)</f>
        <v/>
      </c>
    </row>
    <row r="116" customFormat="false" ht="15" hidden="false" customHeight="false" outlineLevel="0" collapsed="false">
      <c r="A116" s="18"/>
      <c r="B116" s="17"/>
      <c r="C116" s="17"/>
      <c r="D116" s="21"/>
      <c r="E116" s="22" t="str">
        <f aca="false">IF(OR(D116="",B116="",C116=""),"",IF(COUNTIFS($B$2:$B$501,B116,$C$2:$C$501,C116,$A$2:$A$501,"&lt;"&amp;A116)=0,"",_xlfn.MAXIFS($D$2:$D$501,$B$2:$B$501,B116,$C$2:$C$501,C116,$A$2:$A$501,"&lt;"&amp;A116)))</f>
        <v/>
      </c>
      <c r="F116" s="22" t="str">
        <f aca="false">IF(E116="","",D116-E116)</f>
        <v/>
      </c>
      <c r="G116" s="12" t="str">
        <f aca="false">IF(C116="","",IFERROR(INDEX(Beállítások!$B$2:$B$4,MATCH(C116,{"Villany";"Víz";"Gáz"},0)),""))</f>
        <v/>
      </c>
      <c r="H116" s="12" t="str">
        <f aca="false">IF(OR(F116="",G116=""),"",F116*G116)</f>
        <v/>
      </c>
    </row>
    <row r="117" customFormat="false" ht="15" hidden="false" customHeight="false" outlineLevel="0" collapsed="false">
      <c r="A117" s="18"/>
      <c r="B117" s="17"/>
      <c r="C117" s="17"/>
      <c r="D117" s="21"/>
      <c r="E117" s="22" t="str">
        <f aca="false">IF(OR(D117="",B117="",C117=""),"",IF(COUNTIFS($B$2:$B$501,B117,$C$2:$C$501,C117,$A$2:$A$501,"&lt;"&amp;A117)=0,"",_xlfn.MAXIFS($D$2:$D$501,$B$2:$B$501,B117,$C$2:$C$501,C117,$A$2:$A$501,"&lt;"&amp;A117)))</f>
        <v/>
      </c>
      <c r="F117" s="22" t="str">
        <f aca="false">IF(E117="","",D117-E117)</f>
        <v/>
      </c>
      <c r="G117" s="12" t="str">
        <f aca="false">IF(C117="","",IFERROR(INDEX(Beállítások!$B$2:$B$4,MATCH(C117,{"Villany";"Víz";"Gáz"},0)),""))</f>
        <v/>
      </c>
      <c r="H117" s="12" t="str">
        <f aca="false">IF(OR(F117="",G117=""),"",F117*G117)</f>
        <v/>
      </c>
    </row>
    <row r="118" customFormat="false" ht="15" hidden="false" customHeight="false" outlineLevel="0" collapsed="false">
      <c r="A118" s="18"/>
      <c r="B118" s="17"/>
      <c r="C118" s="17"/>
      <c r="D118" s="21"/>
      <c r="E118" s="22" t="str">
        <f aca="false">IF(OR(D118="",B118="",C118=""),"",IF(COUNTIFS($B$2:$B$501,B118,$C$2:$C$501,C118,$A$2:$A$501,"&lt;"&amp;A118)=0,"",_xlfn.MAXIFS($D$2:$D$501,$B$2:$B$501,B118,$C$2:$C$501,C118,$A$2:$A$501,"&lt;"&amp;A118)))</f>
        <v/>
      </c>
      <c r="F118" s="22" t="str">
        <f aca="false">IF(E118="","",D118-E118)</f>
        <v/>
      </c>
      <c r="G118" s="12" t="str">
        <f aca="false">IF(C118="","",IFERROR(INDEX(Beállítások!$B$2:$B$4,MATCH(C118,{"Villany";"Víz";"Gáz"},0)),""))</f>
        <v/>
      </c>
      <c r="H118" s="12" t="str">
        <f aca="false">IF(OR(F118="",G118=""),"",F118*G118)</f>
        <v/>
      </c>
    </row>
    <row r="119" customFormat="false" ht="15" hidden="false" customHeight="false" outlineLevel="0" collapsed="false">
      <c r="A119" s="18"/>
      <c r="B119" s="17"/>
      <c r="C119" s="17"/>
      <c r="D119" s="21"/>
      <c r="E119" s="22" t="str">
        <f aca="false">IF(OR(D119="",B119="",C119=""),"",IF(COUNTIFS($B$2:$B$501,B119,$C$2:$C$501,C119,$A$2:$A$501,"&lt;"&amp;A119)=0,"",_xlfn.MAXIFS($D$2:$D$501,$B$2:$B$501,B119,$C$2:$C$501,C119,$A$2:$A$501,"&lt;"&amp;A119)))</f>
        <v/>
      </c>
      <c r="F119" s="22" t="str">
        <f aca="false">IF(E119="","",D119-E119)</f>
        <v/>
      </c>
      <c r="G119" s="12" t="str">
        <f aca="false">IF(C119="","",IFERROR(INDEX(Beállítások!$B$2:$B$4,MATCH(C119,{"Villany";"Víz";"Gáz"},0)),""))</f>
        <v/>
      </c>
      <c r="H119" s="12" t="str">
        <f aca="false">IF(OR(F119="",G119=""),"",F119*G119)</f>
        <v/>
      </c>
    </row>
    <row r="120" customFormat="false" ht="15" hidden="false" customHeight="false" outlineLevel="0" collapsed="false">
      <c r="A120" s="18"/>
      <c r="B120" s="17"/>
      <c r="C120" s="17"/>
      <c r="D120" s="21"/>
      <c r="E120" s="22" t="str">
        <f aca="false">IF(OR(D120="",B120="",C120=""),"",IF(COUNTIFS($B$2:$B$501,B120,$C$2:$C$501,C120,$A$2:$A$501,"&lt;"&amp;A120)=0,"",_xlfn.MAXIFS($D$2:$D$501,$B$2:$B$501,B120,$C$2:$C$501,C120,$A$2:$A$501,"&lt;"&amp;A120)))</f>
        <v/>
      </c>
      <c r="F120" s="22" t="str">
        <f aca="false">IF(E120="","",D120-E120)</f>
        <v/>
      </c>
      <c r="G120" s="12" t="str">
        <f aca="false">IF(C120="","",IFERROR(INDEX(Beállítások!$B$2:$B$4,MATCH(C120,{"Villany";"Víz";"Gáz"},0)),""))</f>
        <v/>
      </c>
      <c r="H120" s="12" t="str">
        <f aca="false">IF(OR(F120="",G120=""),"",F120*G120)</f>
        <v/>
      </c>
    </row>
    <row r="121" customFormat="false" ht="15" hidden="false" customHeight="false" outlineLevel="0" collapsed="false">
      <c r="A121" s="18"/>
      <c r="B121" s="17"/>
      <c r="C121" s="17"/>
      <c r="D121" s="21"/>
      <c r="E121" s="22" t="str">
        <f aca="false">IF(OR(D121="",B121="",C121=""),"",IF(COUNTIFS($B$2:$B$501,B121,$C$2:$C$501,C121,$A$2:$A$501,"&lt;"&amp;A121)=0,"",_xlfn.MAXIFS($D$2:$D$501,$B$2:$B$501,B121,$C$2:$C$501,C121,$A$2:$A$501,"&lt;"&amp;A121)))</f>
        <v/>
      </c>
      <c r="F121" s="22" t="str">
        <f aca="false">IF(E121="","",D121-E121)</f>
        <v/>
      </c>
      <c r="G121" s="12" t="str">
        <f aca="false">IF(C121="","",IFERROR(INDEX(Beállítások!$B$2:$B$4,MATCH(C121,{"Villany";"Víz";"Gáz"},0)),""))</f>
        <v/>
      </c>
      <c r="H121" s="12" t="str">
        <f aca="false">IF(OR(F121="",G121=""),"",F121*G121)</f>
        <v/>
      </c>
    </row>
    <row r="122" customFormat="false" ht="15" hidden="false" customHeight="false" outlineLevel="0" collapsed="false">
      <c r="A122" s="18"/>
      <c r="B122" s="17"/>
      <c r="C122" s="17"/>
      <c r="D122" s="21"/>
      <c r="E122" s="22" t="str">
        <f aca="false">IF(OR(D122="",B122="",C122=""),"",IF(COUNTIFS($B$2:$B$501,B122,$C$2:$C$501,C122,$A$2:$A$501,"&lt;"&amp;A122)=0,"",_xlfn.MAXIFS($D$2:$D$501,$B$2:$B$501,B122,$C$2:$C$501,C122,$A$2:$A$501,"&lt;"&amp;A122)))</f>
        <v/>
      </c>
      <c r="F122" s="22" t="str">
        <f aca="false">IF(E122="","",D122-E122)</f>
        <v/>
      </c>
      <c r="G122" s="12" t="str">
        <f aca="false">IF(C122="","",IFERROR(INDEX(Beállítások!$B$2:$B$4,MATCH(C122,{"Villany";"Víz";"Gáz"},0)),""))</f>
        <v/>
      </c>
      <c r="H122" s="12" t="str">
        <f aca="false">IF(OR(F122="",G122=""),"",F122*G122)</f>
        <v/>
      </c>
    </row>
    <row r="123" customFormat="false" ht="15" hidden="false" customHeight="false" outlineLevel="0" collapsed="false">
      <c r="A123" s="18"/>
      <c r="B123" s="17"/>
      <c r="C123" s="17"/>
      <c r="D123" s="21"/>
      <c r="E123" s="22" t="str">
        <f aca="false">IF(OR(D123="",B123="",C123=""),"",IF(COUNTIFS($B$2:$B$501,B123,$C$2:$C$501,C123,$A$2:$A$501,"&lt;"&amp;A123)=0,"",_xlfn.MAXIFS($D$2:$D$501,$B$2:$B$501,B123,$C$2:$C$501,C123,$A$2:$A$501,"&lt;"&amp;A123)))</f>
        <v/>
      </c>
      <c r="F123" s="22" t="str">
        <f aca="false">IF(E123="","",D123-E123)</f>
        <v/>
      </c>
      <c r="G123" s="12" t="str">
        <f aca="false">IF(C123="","",IFERROR(INDEX(Beállítások!$B$2:$B$4,MATCH(C123,{"Villany";"Víz";"Gáz"},0)),""))</f>
        <v/>
      </c>
      <c r="H123" s="12" t="str">
        <f aca="false">IF(OR(F123="",G123=""),"",F123*G123)</f>
        <v/>
      </c>
    </row>
    <row r="124" customFormat="false" ht="15" hidden="false" customHeight="false" outlineLevel="0" collapsed="false">
      <c r="A124" s="18"/>
      <c r="B124" s="17"/>
      <c r="C124" s="17"/>
      <c r="D124" s="21"/>
      <c r="E124" s="22" t="str">
        <f aca="false">IF(OR(D124="",B124="",C124=""),"",IF(COUNTIFS($B$2:$B$501,B124,$C$2:$C$501,C124,$A$2:$A$501,"&lt;"&amp;A124)=0,"",_xlfn.MAXIFS($D$2:$D$501,$B$2:$B$501,B124,$C$2:$C$501,C124,$A$2:$A$501,"&lt;"&amp;A124)))</f>
        <v/>
      </c>
      <c r="F124" s="22" t="str">
        <f aca="false">IF(E124="","",D124-E124)</f>
        <v/>
      </c>
      <c r="G124" s="12" t="str">
        <f aca="false">IF(C124="","",IFERROR(INDEX(Beállítások!$B$2:$B$4,MATCH(C124,{"Villany";"Víz";"Gáz"},0)),""))</f>
        <v/>
      </c>
      <c r="H124" s="12" t="str">
        <f aca="false">IF(OR(F124="",G124=""),"",F124*G124)</f>
        <v/>
      </c>
    </row>
    <row r="125" customFormat="false" ht="15" hidden="false" customHeight="false" outlineLevel="0" collapsed="false">
      <c r="A125" s="18"/>
      <c r="B125" s="17"/>
      <c r="C125" s="17"/>
      <c r="D125" s="21"/>
      <c r="E125" s="22" t="str">
        <f aca="false">IF(OR(D125="",B125="",C125=""),"",IF(COUNTIFS($B$2:$B$501,B125,$C$2:$C$501,C125,$A$2:$A$501,"&lt;"&amp;A125)=0,"",_xlfn.MAXIFS($D$2:$D$501,$B$2:$B$501,B125,$C$2:$C$501,C125,$A$2:$A$501,"&lt;"&amp;A125)))</f>
        <v/>
      </c>
      <c r="F125" s="22" t="str">
        <f aca="false">IF(E125="","",D125-E125)</f>
        <v/>
      </c>
      <c r="G125" s="12" t="str">
        <f aca="false">IF(C125="","",IFERROR(INDEX(Beállítások!$B$2:$B$4,MATCH(C125,{"Villany";"Víz";"Gáz"},0)),""))</f>
        <v/>
      </c>
      <c r="H125" s="12" t="str">
        <f aca="false">IF(OR(F125="",G125=""),"",F125*G125)</f>
        <v/>
      </c>
    </row>
    <row r="126" customFormat="false" ht="15" hidden="false" customHeight="false" outlineLevel="0" collapsed="false">
      <c r="A126" s="18"/>
      <c r="B126" s="17"/>
      <c r="C126" s="17"/>
      <c r="D126" s="21"/>
      <c r="E126" s="22" t="str">
        <f aca="false">IF(OR(D126="",B126="",C126=""),"",IF(COUNTIFS($B$2:$B$501,B126,$C$2:$C$501,C126,$A$2:$A$501,"&lt;"&amp;A126)=0,"",_xlfn.MAXIFS($D$2:$D$501,$B$2:$B$501,B126,$C$2:$C$501,C126,$A$2:$A$501,"&lt;"&amp;A126)))</f>
        <v/>
      </c>
      <c r="F126" s="22" t="str">
        <f aca="false">IF(E126="","",D126-E126)</f>
        <v/>
      </c>
      <c r="G126" s="12" t="str">
        <f aca="false">IF(C126="","",IFERROR(INDEX(Beállítások!$B$2:$B$4,MATCH(C126,{"Villany";"Víz";"Gáz"},0)),""))</f>
        <v/>
      </c>
      <c r="H126" s="12" t="str">
        <f aca="false">IF(OR(F126="",G126=""),"",F126*G126)</f>
        <v/>
      </c>
    </row>
    <row r="127" customFormat="false" ht="15" hidden="false" customHeight="false" outlineLevel="0" collapsed="false">
      <c r="A127" s="18"/>
      <c r="B127" s="17"/>
      <c r="C127" s="17"/>
      <c r="D127" s="21"/>
      <c r="E127" s="22" t="str">
        <f aca="false">IF(OR(D127="",B127="",C127=""),"",IF(COUNTIFS($B$2:$B$501,B127,$C$2:$C$501,C127,$A$2:$A$501,"&lt;"&amp;A127)=0,"",_xlfn.MAXIFS($D$2:$D$501,$B$2:$B$501,B127,$C$2:$C$501,C127,$A$2:$A$501,"&lt;"&amp;A127)))</f>
        <v/>
      </c>
      <c r="F127" s="22" t="str">
        <f aca="false">IF(E127="","",D127-E127)</f>
        <v/>
      </c>
      <c r="G127" s="12" t="str">
        <f aca="false">IF(C127="","",IFERROR(INDEX(Beállítások!$B$2:$B$4,MATCH(C127,{"Villany";"Víz";"Gáz"},0)),""))</f>
        <v/>
      </c>
      <c r="H127" s="12" t="str">
        <f aca="false">IF(OR(F127="",G127=""),"",F127*G127)</f>
        <v/>
      </c>
    </row>
    <row r="128" customFormat="false" ht="15" hidden="false" customHeight="false" outlineLevel="0" collapsed="false">
      <c r="A128" s="18"/>
      <c r="B128" s="17"/>
      <c r="C128" s="17"/>
      <c r="D128" s="21"/>
      <c r="E128" s="22" t="str">
        <f aca="false">IF(OR(D128="",B128="",C128=""),"",IF(COUNTIFS($B$2:$B$501,B128,$C$2:$C$501,C128,$A$2:$A$501,"&lt;"&amp;A128)=0,"",_xlfn.MAXIFS($D$2:$D$501,$B$2:$B$501,B128,$C$2:$C$501,C128,$A$2:$A$501,"&lt;"&amp;A128)))</f>
        <v/>
      </c>
      <c r="F128" s="22" t="str">
        <f aca="false">IF(E128="","",D128-E128)</f>
        <v/>
      </c>
      <c r="G128" s="12" t="str">
        <f aca="false">IF(C128="","",IFERROR(INDEX(Beállítások!$B$2:$B$4,MATCH(C128,{"Villany";"Víz";"Gáz"},0)),""))</f>
        <v/>
      </c>
      <c r="H128" s="12" t="str">
        <f aca="false">IF(OR(F128="",G128=""),"",F128*G128)</f>
        <v/>
      </c>
    </row>
    <row r="129" customFormat="false" ht="15" hidden="false" customHeight="false" outlineLevel="0" collapsed="false">
      <c r="A129" s="18"/>
      <c r="B129" s="17"/>
      <c r="C129" s="17"/>
      <c r="D129" s="21"/>
      <c r="E129" s="22" t="str">
        <f aca="false">IF(OR(D129="",B129="",C129=""),"",IF(COUNTIFS($B$2:$B$501,B129,$C$2:$C$501,C129,$A$2:$A$501,"&lt;"&amp;A129)=0,"",_xlfn.MAXIFS($D$2:$D$501,$B$2:$B$501,B129,$C$2:$C$501,C129,$A$2:$A$501,"&lt;"&amp;A129)))</f>
        <v/>
      </c>
      <c r="F129" s="22" t="str">
        <f aca="false">IF(E129="","",D129-E129)</f>
        <v/>
      </c>
      <c r="G129" s="12" t="str">
        <f aca="false">IF(C129="","",IFERROR(INDEX(Beállítások!$B$2:$B$4,MATCH(C129,{"Villany";"Víz";"Gáz"},0)),""))</f>
        <v/>
      </c>
      <c r="H129" s="12" t="str">
        <f aca="false">IF(OR(F129="",G129=""),"",F129*G129)</f>
        <v/>
      </c>
    </row>
    <row r="130" customFormat="false" ht="15" hidden="false" customHeight="false" outlineLevel="0" collapsed="false">
      <c r="A130" s="18"/>
      <c r="B130" s="17"/>
      <c r="C130" s="17"/>
      <c r="D130" s="21"/>
      <c r="E130" s="22" t="str">
        <f aca="false">IF(OR(D130="",B130="",C130=""),"",IF(COUNTIFS($B$2:$B$501,B130,$C$2:$C$501,C130,$A$2:$A$501,"&lt;"&amp;A130)=0,"",_xlfn.MAXIFS($D$2:$D$501,$B$2:$B$501,B130,$C$2:$C$501,C130,$A$2:$A$501,"&lt;"&amp;A130)))</f>
        <v/>
      </c>
      <c r="F130" s="22" t="str">
        <f aca="false">IF(E130="","",D130-E130)</f>
        <v/>
      </c>
      <c r="G130" s="12" t="str">
        <f aca="false">IF(C130="","",IFERROR(INDEX(Beállítások!$B$2:$B$4,MATCH(C130,{"Villany";"Víz";"Gáz"},0)),""))</f>
        <v/>
      </c>
      <c r="H130" s="12" t="str">
        <f aca="false">IF(OR(F130="",G130=""),"",F130*G130)</f>
        <v/>
      </c>
    </row>
    <row r="131" customFormat="false" ht="15" hidden="false" customHeight="false" outlineLevel="0" collapsed="false">
      <c r="A131" s="18"/>
      <c r="B131" s="17"/>
      <c r="C131" s="17"/>
      <c r="D131" s="21"/>
      <c r="E131" s="22" t="str">
        <f aca="false">IF(OR(D131="",B131="",C131=""),"",IF(COUNTIFS($B$2:$B$501,B131,$C$2:$C$501,C131,$A$2:$A$501,"&lt;"&amp;A131)=0,"",_xlfn.MAXIFS($D$2:$D$501,$B$2:$B$501,B131,$C$2:$C$501,C131,$A$2:$A$501,"&lt;"&amp;A131)))</f>
        <v/>
      </c>
      <c r="F131" s="22" t="str">
        <f aca="false">IF(E131="","",D131-E131)</f>
        <v/>
      </c>
      <c r="G131" s="12" t="str">
        <f aca="false">IF(C131="","",IFERROR(INDEX(Beállítások!$B$2:$B$4,MATCH(C131,{"Villany";"Víz";"Gáz"},0)),""))</f>
        <v/>
      </c>
      <c r="H131" s="12" t="str">
        <f aca="false">IF(OR(F131="",G131=""),"",F131*G131)</f>
        <v/>
      </c>
    </row>
    <row r="132" customFormat="false" ht="15" hidden="false" customHeight="false" outlineLevel="0" collapsed="false">
      <c r="A132" s="18"/>
      <c r="B132" s="17"/>
      <c r="C132" s="17"/>
      <c r="D132" s="21"/>
      <c r="E132" s="22" t="str">
        <f aca="false">IF(OR(D132="",B132="",C132=""),"",IF(COUNTIFS($B$2:$B$501,B132,$C$2:$C$501,C132,$A$2:$A$501,"&lt;"&amp;A132)=0,"",_xlfn.MAXIFS($D$2:$D$501,$B$2:$B$501,B132,$C$2:$C$501,C132,$A$2:$A$501,"&lt;"&amp;A132)))</f>
        <v/>
      </c>
      <c r="F132" s="22" t="str">
        <f aca="false">IF(E132="","",D132-E132)</f>
        <v/>
      </c>
      <c r="G132" s="12" t="str">
        <f aca="false">IF(C132="","",IFERROR(INDEX(Beállítások!$B$2:$B$4,MATCH(C132,{"Villany";"Víz";"Gáz"},0)),""))</f>
        <v/>
      </c>
      <c r="H132" s="12" t="str">
        <f aca="false">IF(OR(F132="",G132=""),"",F132*G132)</f>
        <v/>
      </c>
    </row>
    <row r="133" customFormat="false" ht="15" hidden="false" customHeight="false" outlineLevel="0" collapsed="false">
      <c r="A133" s="18"/>
      <c r="B133" s="17"/>
      <c r="C133" s="17"/>
      <c r="D133" s="21"/>
      <c r="E133" s="22" t="str">
        <f aca="false">IF(OR(D133="",B133="",C133=""),"",IF(COUNTIFS($B$2:$B$501,B133,$C$2:$C$501,C133,$A$2:$A$501,"&lt;"&amp;A133)=0,"",_xlfn.MAXIFS($D$2:$D$501,$B$2:$B$501,B133,$C$2:$C$501,C133,$A$2:$A$501,"&lt;"&amp;A133)))</f>
        <v/>
      </c>
      <c r="F133" s="22" t="str">
        <f aca="false">IF(E133="","",D133-E133)</f>
        <v/>
      </c>
      <c r="G133" s="12" t="str">
        <f aca="false">IF(C133="","",IFERROR(INDEX(Beállítások!$B$2:$B$4,MATCH(C133,{"Villany";"Víz";"Gáz"},0)),""))</f>
        <v/>
      </c>
      <c r="H133" s="12" t="str">
        <f aca="false">IF(OR(F133="",G133=""),"",F133*G133)</f>
        <v/>
      </c>
    </row>
    <row r="134" customFormat="false" ht="15" hidden="false" customHeight="false" outlineLevel="0" collapsed="false">
      <c r="A134" s="18"/>
      <c r="B134" s="17"/>
      <c r="C134" s="17"/>
      <c r="D134" s="21"/>
      <c r="E134" s="22" t="str">
        <f aca="false">IF(OR(D134="",B134="",C134=""),"",IF(COUNTIFS($B$2:$B$501,B134,$C$2:$C$501,C134,$A$2:$A$501,"&lt;"&amp;A134)=0,"",_xlfn.MAXIFS($D$2:$D$501,$B$2:$B$501,B134,$C$2:$C$501,C134,$A$2:$A$501,"&lt;"&amp;A134)))</f>
        <v/>
      </c>
      <c r="F134" s="22" t="str">
        <f aca="false">IF(E134="","",D134-E134)</f>
        <v/>
      </c>
      <c r="G134" s="12" t="str">
        <f aca="false">IF(C134="","",IFERROR(INDEX(Beállítások!$B$2:$B$4,MATCH(C134,{"Villany";"Víz";"Gáz"},0)),""))</f>
        <v/>
      </c>
      <c r="H134" s="12" t="str">
        <f aca="false">IF(OR(F134="",G134=""),"",F134*G134)</f>
        <v/>
      </c>
    </row>
    <row r="135" customFormat="false" ht="15" hidden="false" customHeight="false" outlineLevel="0" collapsed="false">
      <c r="A135" s="18"/>
      <c r="B135" s="17"/>
      <c r="C135" s="17"/>
      <c r="D135" s="21"/>
      <c r="E135" s="22" t="str">
        <f aca="false">IF(OR(D135="",B135="",C135=""),"",IF(COUNTIFS($B$2:$B$501,B135,$C$2:$C$501,C135,$A$2:$A$501,"&lt;"&amp;A135)=0,"",_xlfn.MAXIFS($D$2:$D$501,$B$2:$B$501,B135,$C$2:$C$501,C135,$A$2:$A$501,"&lt;"&amp;A135)))</f>
        <v/>
      </c>
      <c r="F135" s="22" t="str">
        <f aca="false">IF(E135="","",D135-E135)</f>
        <v/>
      </c>
      <c r="G135" s="12" t="str">
        <f aca="false">IF(C135="","",IFERROR(INDEX(Beállítások!$B$2:$B$4,MATCH(C135,{"Villany";"Víz";"Gáz"},0)),""))</f>
        <v/>
      </c>
      <c r="H135" s="12" t="str">
        <f aca="false">IF(OR(F135="",G135=""),"",F135*G135)</f>
        <v/>
      </c>
    </row>
    <row r="136" customFormat="false" ht="15" hidden="false" customHeight="false" outlineLevel="0" collapsed="false">
      <c r="A136" s="18"/>
      <c r="B136" s="17"/>
      <c r="C136" s="17"/>
      <c r="D136" s="21"/>
      <c r="E136" s="22" t="str">
        <f aca="false">IF(OR(D136="",B136="",C136=""),"",IF(COUNTIFS($B$2:$B$501,B136,$C$2:$C$501,C136,$A$2:$A$501,"&lt;"&amp;A136)=0,"",_xlfn.MAXIFS($D$2:$D$501,$B$2:$B$501,B136,$C$2:$C$501,C136,$A$2:$A$501,"&lt;"&amp;A136)))</f>
        <v/>
      </c>
      <c r="F136" s="22" t="str">
        <f aca="false">IF(E136="","",D136-E136)</f>
        <v/>
      </c>
      <c r="G136" s="12" t="str">
        <f aca="false">IF(C136="","",IFERROR(INDEX(Beállítások!$B$2:$B$4,MATCH(C136,{"Villany";"Víz";"Gáz"},0)),""))</f>
        <v/>
      </c>
      <c r="H136" s="12" t="str">
        <f aca="false">IF(OR(F136="",G136=""),"",F136*G136)</f>
        <v/>
      </c>
    </row>
    <row r="137" customFormat="false" ht="15" hidden="false" customHeight="false" outlineLevel="0" collapsed="false">
      <c r="A137" s="18"/>
      <c r="B137" s="17"/>
      <c r="C137" s="17"/>
      <c r="D137" s="21"/>
      <c r="E137" s="22" t="str">
        <f aca="false">IF(OR(D137="",B137="",C137=""),"",IF(COUNTIFS($B$2:$B$501,B137,$C$2:$C$501,C137,$A$2:$A$501,"&lt;"&amp;A137)=0,"",_xlfn.MAXIFS($D$2:$D$501,$B$2:$B$501,B137,$C$2:$C$501,C137,$A$2:$A$501,"&lt;"&amp;A137)))</f>
        <v/>
      </c>
      <c r="F137" s="22" t="str">
        <f aca="false">IF(E137="","",D137-E137)</f>
        <v/>
      </c>
      <c r="G137" s="12" t="str">
        <f aca="false">IF(C137="","",IFERROR(INDEX(Beállítások!$B$2:$B$4,MATCH(C137,{"Villany";"Víz";"Gáz"},0)),""))</f>
        <v/>
      </c>
      <c r="H137" s="12" t="str">
        <f aca="false">IF(OR(F137="",G137=""),"",F137*G137)</f>
        <v/>
      </c>
    </row>
    <row r="138" customFormat="false" ht="15" hidden="false" customHeight="false" outlineLevel="0" collapsed="false">
      <c r="A138" s="18"/>
      <c r="B138" s="17"/>
      <c r="C138" s="17"/>
      <c r="D138" s="21"/>
      <c r="E138" s="22" t="str">
        <f aca="false">IF(OR(D138="",B138="",C138=""),"",IF(COUNTIFS($B$2:$B$501,B138,$C$2:$C$501,C138,$A$2:$A$501,"&lt;"&amp;A138)=0,"",_xlfn.MAXIFS($D$2:$D$501,$B$2:$B$501,B138,$C$2:$C$501,C138,$A$2:$A$501,"&lt;"&amp;A138)))</f>
        <v/>
      </c>
      <c r="F138" s="22" t="str">
        <f aca="false">IF(E138="","",D138-E138)</f>
        <v/>
      </c>
      <c r="G138" s="12" t="str">
        <f aca="false">IF(C138="","",IFERROR(INDEX(Beállítások!$B$2:$B$4,MATCH(C138,{"Villany";"Víz";"Gáz"},0)),""))</f>
        <v/>
      </c>
      <c r="H138" s="12" t="str">
        <f aca="false">IF(OR(F138="",G138=""),"",F138*G138)</f>
        <v/>
      </c>
    </row>
    <row r="139" customFormat="false" ht="15" hidden="false" customHeight="false" outlineLevel="0" collapsed="false">
      <c r="A139" s="18"/>
      <c r="B139" s="17"/>
      <c r="C139" s="17"/>
      <c r="D139" s="21"/>
      <c r="E139" s="22" t="str">
        <f aca="false">IF(OR(D139="",B139="",C139=""),"",IF(COUNTIFS($B$2:$B$501,B139,$C$2:$C$501,C139,$A$2:$A$501,"&lt;"&amp;A139)=0,"",_xlfn.MAXIFS($D$2:$D$501,$B$2:$B$501,B139,$C$2:$C$501,C139,$A$2:$A$501,"&lt;"&amp;A139)))</f>
        <v/>
      </c>
      <c r="F139" s="22" t="str">
        <f aca="false">IF(E139="","",D139-E139)</f>
        <v/>
      </c>
      <c r="G139" s="12" t="str">
        <f aca="false">IF(C139="","",IFERROR(INDEX(Beállítások!$B$2:$B$4,MATCH(C139,{"Villany";"Víz";"Gáz"},0)),""))</f>
        <v/>
      </c>
      <c r="H139" s="12" t="str">
        <f aca="false">IF(OR(F139="",G139=""),"",F139*G139)</f>
        <v/>
      </c>
    </row>
    <row r="140" customFormat="false" ht="15" hidden="false" customHeight="false" outlineLevel="0" collapsed="false">
      <c r="A140" s="18"/>
      <c r="B140" s="17"/>
      <c r="C140" s="17"/>
      <c r="D140" s="21"/>
      <c r="E140" s="22" t="str">
        <f aca="false">IF(OR(D140="",B140="",C140=""),"",IF(COUNTIFS($B$2:$B$501,B140,$C$2:$C$501,C140,$A$2:$A$501,"&lt;"&amp;A140)=0,"",_xlfn.MAXIFS($D$2:$D$501,$B$2:$B$501,B140,$C$2:$C$501,C140,$A$2:$A$501,"&lt;"&amp;A140)))</f>
        <v/>
      </c>
      <c r="F140" s="22" t="str">
        <f aca="false">IF(E140="","",D140-E140)</f>
        <v/>
      </c>
      <c r="G140" s="12" t="str">
        <f aca="false">IF(C140="","",IFERROR(INDEX(Beállítások!$B$2:$B$4,MATCH(C140,{"Villany";"Víz";"Gáz"},0)),""))</f>
        <v/>
      </c>
      <c r="H140" s="12" t="str">
        <f aca="false">IF(OR(F140="",G140=""),"",F140*G140)</f>
        <v/>
      </c>
    </row>
    <row r="141" customFormat="false" ht="15" hidden="false" customHeight="false" outlineLevel="0" collapsed="false">
      <c r="A141" s="18"/>
      <c r="B141" s="17"/>
      <c r="C141" s="17"/>
      <c r="D141" s="21"/>
      <c r="E141" s="22" t="str">
        <f aca="false">IF(OR(D141="",B141="",C141=""),"",IF(COUNTIFS($B$2:$B$501,B141,$C$2:$C$501,C141,$A$2:$A$501,"&lt;"&amp;A141)=0,"",_xlfn.MAXIFS($D$2:$D$501,$B$2:$B$501,B141,$C$2:$C$501,C141,$A$2:$A$501,"&lt;"&amp;A141)))</f>
        <v/>
      </c>
      <c r="F141" s="22" t="str">
        <f aca="false">IF(E141="","",D141-E141)</f>
        <v/>
      </c>
      <c r="G141" s="12" t="str">
        <f aca="false">IF(C141="","",IFERROR(INDEX(Beállítások!$B$2:$B$4,MATCH(C141,{"Villany";"Víz";"Gáz"},0)),""))</f>
        <v/>
      </c>
      <c r="H141" s="12" t="str">
        <f aca="false">IF(OR(F141="",G141=""),"",F141*G141)</f>
        <v/>
      </c>
    </row>
    <row r="142" customFormat="false" ht="15" hidden="false" customHeight="false" outlineLevel="0" collapsed="false">
      <c r="A142" s="18"/>
      <c r="B142" s="17"/>
      <c r="C142" s="17"/>
      <c r="D142" s="21"/>
      <c r="E142" s="22" t="str">
        <f aca="false">IF(OR(D142="",B142="",C142=""),"",IF(COUNTIFS($B$2:$B$501,B142,$C$2:$C$501,C142,$A$2:$A$501,"&lt;"&amp;A142)=0,"",_xlfn.MAXIFS($D$2:$D$501,$B$2:$B$501,B142,$C$2:$C$501,C142,$A$2:$A$501,"&lt;"&amp;A142)))</f>
        <v/>
      </c>
      <c r="F142" s="22" t="str">
        <f aca="false">IF(E142="","",D142-E142)</f>
        <v/>
      </c>
      <c r="G142" s="12" t="str">
        <f aca="false">IF(C142="","",IFERROR(INDEX(Beállítások!$B$2:$B$4,MATCH(C142,{"Villany";"Víz";"Gáz"},0)),""))</f>
        <v/>
      </c>
      <c r="H142" s="12" t="str">
        <f aca="false">IF(OR(F142="",G142=""),"",F142*G142)</f>
        <v/>
      </c>
    </row>
    <row r="143" customFormat="false" ht="15" hidden="false" customHeight="false" outlineLevel="0" collapsed="false">
      <c r="A143" s="18"/>
      <c r="B143" s="17"/>
      <c r="C143" s="17"/>
      <c r="D143" s="21"/>
      <c r="E143" s="22" t="str">
        <f aca="false">IF(OR(D143="",B143="",C143=""),"",IF(COUNTIFS($B$2:$B$501,B143,$C$2:$C$501,C143,$A$2:$A$501,"&lt;"&amp;A143)=0,"",_xlfn.MAXIFS($D$2:$D$501,$B$2:$B$501,B143,$C$2:$C$501,C143,$A$2:$A$501,"&lt;"&amp;A143)))</f>
        <v/>
      </c>
      <c r="F143" s="22" t="str">
        <f aca="false">IF(E143="","",D143-E143)</f>
        <v/>
      </c>
      <c r="G143" s="12" t="str">
        <f aca="false">IF(C143="","",IFERROR(INDEX(Beállítások!$B$2:$B$4,MATCH(C143,{"Villany";"Víz";"Gáz"},0)),""))</f>
        <v/>
      </c>
      <c r="H143" s="12" t="str">
        <f aca="false">IF(OR(F143="",G143=""),"",F143*G143)</f>
        <v/>
      </c>
    </row>
    <row r="144" customFormat="false" ht="15" hidden="false" customHeight="false" outlineLevel="0" collapsed="false">
      <c r="A144" s="18"/>
      <c r="B144" s="17"/>
      <c r="C144" s="17"/>
      <c r="D144" s="21"/>
      <c r="E144" s="22" t="str">
        <f aca="false">IF(OR(D144="",B144="",C144=""),"",IF(COUNTIFS($B$2:$B$501,B144,$C$2:$C$501,C144,$A$2:$A$501,"&lt;"&amp;A144)=0,"",_xlfn.MAXIFS($D$2:$D$501,$B$2:$B$501,B144,$C$2:$C$501,C144,$A$2:$A$501,"&lt;"&amp;A144)))</f>
        <v/>
      </c>
      <c r="F144" s="22" t="str">
        <f aca="false">IF(E144="","",D144-E144)</f>
        <v/>
      </c>
      <c r="G144" s="12" t="str">
        <f aca="false">IF(C144="","",IFERROR(INDEX(Beállítások!$B$2:$B$4,MATCH(C144,{"Villany";"Víz";"Gáz"},0)),""))</f>
        <v/>
      </c>
      <c r="H144" s="12" t="str">
        <f aca="false">IF(OR(F144="",G144=""),"",F144*G144)</f>
        <v/>
      </c>
    </row>
    <row r="145" customFormat="false" ht="15" hidden="false" customHeight="false" outlineLevel="0" collapsed="false">
      <c r="A145" s="18"/>
      <c r="B145" s="17"/>
      <c r="C145" s="17"/>
      <c r="D145" s="21"/>
      <c r="E145" s="22" t="str">
        <f aca="false">IF(OR(D145="",B145="",C145=""),"",IF(COUNTIFS($B$2:$B$501,B145,$C$2:$C$501,C145,$A$2:$A$501,"&lt;"&amp;A145)=0,"",_xlfn.MAXIFS($D$2:$D$501,$B$2:$B$501,B145,$C$2:$C$501,C145,$A$2:$A$501,"&lt;"&amp;A145)))</f>
        <v/>
      </c>
      <c r="F145" s="22" t="str">
        <f aca="false">IF(E145="","",D145-E145)</f>
        <v/>
      </c>
      <c r="G145" s="12" t="str">
        <f aca="false">IF(C145="","",IFERROR(INDEX(Beállítások!$B$2:$B$4,MATCH(C145,{"Villany";"Víz";"Gáz"},0)),""))</f>
        <v/>
      </c>
      <c r="H145" s="12" t="str">
        <f aca="false">IF(OR(F145="",G145=""),"",F145*G145)</f>
        <v/>
      </c>
    </row>
    <row r="146" customFormat="false" ht="15" hidden="false" customHeight="false" outlineLevel="0" collapsed="false">
      <c r="A146" s="18"/>
      <c r="B146" s="17"/>
      <c r="C146" s="17"/>
      <c r="D146" s="21"/>
      <c r="E146" s="22" t="str">
        <f aca="false">IF(OR(D146="",B146="",C146=""),"",IF(COUNTIFS($B$2:$B$501,B146,$C$2:$C$501,C146,$A$2:$A$501,"&lt;"&amp;A146)=0,"",_xlfn.MAXIFS($D$2:$D$501,$B$2:$B$501,B146,$C$2:$C$501,C146,$A$2:$A$501,"&lt;"&amp;A146)))</f>
        <v/>
      </c>
      <c r="F146" s="22" t="str">
        <f aca="false">IF(E146="","",D146-E146)</f>
        <v/>
      </c>
      <c r="G146" s="12" t="str">
        <f aca="false">IF(C146="","",IFERROR(INDEX(Beállítások!$B$2:$B$4,MATCH(C146,{"Villany";"Víz";"Gáz"},0)),""))</f>
        <v/>
      </c>
      <c r="H146" s="12" t="str">
        <f aca="false">IF(OR(F146="",G146=""),"",F146*G146)</f>
        <v/>
      </c>
    </row>
    <row r="147" customFormat="false" ht="15" hidden="false" customHeight="false" outlineLevel="0" collapsed="false">
      <c r="A147" s="18"/>
      <c r="B147" s="17"/>
      <c r="C147" s="17"/>
      <c r="D147" s="21"/>
      <c r="E147" s="22" t="str">
        <f aca="false">IF(OR(D147="",B147="",C147=""),"",IF(COUNTIFS($B$2:$B$501,B147,$C$2:$C$501,C147,$A$2:$A$501,"&lt;"&amp;A147)=0,"",_xlfn.MAXIFS($D$2:$D$501,$B$2:$B$501,B147,$C$2:$C$501,C147,$A$2:$A$501,"&lt;"&amp;A147)))</f>
        <v/>
      </c>
      <c r="F147" s="22" t="str">
        <f aca="false">IF(E147="","",D147-E147)</f>
        <v/>
      </c>
      <c r="G147" s="12" t="str">
        <f aca="false">IF(C147="","",IFERROR(INDEX(Beállítások!$B$2:$B$4,MATCH(C147,{"Villany";"Víz";"Gáz"},0)),""))</f>
        <v/>
      </c>
      <c r="H147" s="12" t="str">
        <f aca="false">IF(OR(F147="",G147=""),"",F147*G147)</f>
        <v/>
      </c>
    </row>
    <row r="148" customFormat="false" ht="15" hidden="false" customHeight="false" outlineLevel="0" collapsed="false">
      <c r="A148" s="18"/>
      <c r="B148" s="17"/>
      <c r="C148" s="17"/>
      <c r="D148" s="21"/>
      <c r="E148" s="22" t="str">
        <f aca="false">IF(OR(D148="",B148="",C148=""),"",IF(COUNTIFS($B$2:$B$501,B148,$C$2:$C$501,C148,$A$2:$A$501,"&lt;"&amp;A148)=0,"",_xlfn.MAXIFS($D$2:$D$501,$B$2:$B$501,B148,$C$2:$C$501,C148,$A$2:$A$501,"&lt;"&amp;A148)))</f>
        <v/>
      </c>
      <c r="F148" s="22" t="str">
        <f aca="false">IF(E148="","",D148-E148)</f>
        <v/>
      </c>
      <c r="G148" s="12" t="str">
        <f aca="false">IF(C148="","",IFERROR(INDEX(Beállítások!$B$2:$B$4,MATCH(C148,{"Villany";"Víz";"Gáz"},0)),""))</f>
        <v/>
      </c>
      <c r="H148" s="12" t="str">
        <f aca="false">IF(OR(F148="",G148=""),"",F148*G148)</f>
        <v/>
      </c>
    </row>
    <row r="149" customFormat="false" ht="15" hidden="false" customHeight="false" outlineLevel="0" collapsed="false">
      <c r="A149" s="18"/>
      <c r="B149" s="17"/>
      <c r="C149" s="17"/>
      <c r="D149" s="21"/>
      <c r="E149" s="22" t="str">
        <f aca="false">IF(OR(D149="",B149="",C149=""),"",IF(COUNTIFS($B$2:$B$501,B149,$C$2:$C$501,C149,$A$2:$A$501,"&lt;"&amp;A149)=0,"",_xlfn.MAXIFS($D$2:$D$501,$B$2:$B$501,B149,$C$2:$C$501,C149,$A$2:$A$501,"&lt;"&amp;A149)))</f>
        <v/>
      </c>
      <c r="F149" s="22" t="str">
        <f aca="false">IF(E149="","",D149-E149)</f>
        <v/>
      </c>
      <c r="G149" s="12" t="str">
        <f aca="false">IF(C149="","",IFERROR(INDEX(Beállítások!$B$2:$B$4,MATCH(C149,{"Villany";"Víz";"Gáz"},0)),""))</f>
        <v/>
      </c>
      <c r="H149" s="12" t="str">
        <f aca="false">IF(OR(F149="",G149=""),"",F149*G149)</f>
        <v/>
      </c>
    </row>
    <row r="150" customFormat="false" ht="15" hidden="false" customHeight="false" outlineLevel="0" collapsed="false">
      <c r="A150" s="18"/>
      <c r="B150" s="17"/>
      <c r="C150" s="17"/>
      <c r="D150" s="21"/>
      <c r="E150" s="22" t="str">
        <f aca="false">IF(OR(D150="",B150="",C150=""),"",IF(COUNTIFS($B$2:$B$501,B150,$C$2:$C$501,C150,$A$2:$A$501,"&lt;"&amp;A150)=0,"",_xlfn.MAXIFS($D$2:$D$501,$B$2:$B$501,B150,$C$2:$C$501,C150,$A$2:$A$501,"&lt;"&amp;A150)))</f>
        <v/>
      </c>
      <c r="F150" s="22" t="str">
        <f aca="false">IF(E150="","",D150-E150)</f>
        <v/>
      </c>
      <c r="G150" s="12" t="str">
        <f aca="false">IF(C150="","",IFERROR(INDEX(Beállítások!$B$2:$B$4,MATCH(C150,{"Villany";"Víz";"Gáz"},0)),""))</f>
        <v/>
      </c>
      <c r="H150" s="12" t="str">
        <f aca="false">IF(OR(F150="",G150=""),"",F150*G150)</f>
        <v/>
      </c>
    </row>
    <row r="151" customFormat="false" ht="15" hidden="false" customHeight="false" outlineLevel="0" collapsed="false">
      <c r="A151" s="18"/>
      <c r="B151" s="17"/>
      <c r="C151" s="17"/>
      <c r="D151" s="21"/>
      <c r="E151" s="22" t="str">
        <f aca="false">IF(OR(D151="",B151="",C151=""),"",IF(COUNTIFS($B$2:$B$501,B151,$C$2:$C$501,C151,$A$2:$A$501,"&lt;"&amp;A151)=0,"",_xlfn.MAXIFS($D$2:$D$501,$B$2:$B$501,B151,$C$2:$C$501,C151,$A$2:$A$501,"&lt;"&amp;A151)))</f>
        <v/>
      </c>
      <c r="F151" s="22" t="str">
        <f aca="false">IF(E151="","",D151-E151)</f>
        <v/>
      </c>
      <c r="G151" s="12" t="str">
        <f aca="false">IF(C151="","",IFERROR(INDEX(Beállítások!$B$2:$B$4,MATCH(C151,{"Villany";"Víz";"Gáz"},0)),""))</f>
        <v/>
      </c>
      <c r="H151" s="12" t="str">
        <f aca="false">IF(OR(F151="",G151=""),"",F151*G151)</f>
        <v/>
      </c>
    </row>
    <row r="152" customFormat="false" ht="15" hidden="false" customHeight="false" outlineLevel="0" collapsed="false">
      <c r="A152" s="18"/>
      <c r="B152" s="17"/>
      <c r="C152" s="17"/>
      <c r="D152" s="21"/>
      <c r="E152" s="22" t="str">
        <f aca="false">IF(OR(D152="",B152="",C152=""),"",IF(COUNTIFS($B$2:$B$501,B152,$C$2:$C$501,C152,$A$2:$A$501,"&lt;"&amp;A152)=0,"",_xlfn.MAXIFS($D$2:$D$501,$B$2:$B$501,B152,$C$2:$C$501,C152,$A$2:$A$501,"&lt;"&amp;A152)))</f>
        <v/>
      </c>
      <c r="F152" s="22" t="str">
        <f aca="false">IF(E152="","",D152-E152)</f>
        <v/>
      </c>
      <c r="G152" s="12" t="str">
        <f aca="false">IF(C152="","",IFERROR(INDEX(Beállítások!$B$2:$B$4,MATCH(C152,{"Villany";"Víz";"Gáz"},0)),""))</f>
        <v/>
      </c>
      <c r="H152" s="12" t="str">
        <f aca="false">IF(OR(F152="",G152=""),"",F152*G152)</f>
        <v/>
      </c>
    </row>
    <row r="153" customFormat="false" ht="15" hidden="false" customHeight="false" outlineLevel="0" collapsed="false">
      <c r="A153" s="18"/>
      <c r="B153" s="17"/>
      <c r="C153" s="17"/>
      <c r="D153" s="21"/>
      <c r="E153" s="22" t="str">
        <f aca="false">IF(OR(D153="",B153="",C153=""),"",IF(COUNTIFS($B$2:$B$501,B153,$C$2:$C$501,C153,$A$2:$A$501,"&lt;"&amp;A153)=0,"",_xlfn.MAXIFS($D$2:$D$501,$B$2:$B$501,B153,$C$2:$C$501,C153,$A$2:$A$501,"&lt;"&amp;A153)))</f>
        <v/>
      </c>
      <c r="F153" s="22" t="str">
        <f aca="false">IF(E153="","",D153-E153)</f>
        <v/>
      </c>
      <c r="G153" s="12" t="str">
        <f aca="false">IF(C153="","",IFERROR(INDEX(Beállítások!$B$2:$B$4,MATCH(C153,{"Villany";"Víz";"Gáz"},0)),""))</f>
        <v/>
      </c>
      <c r="H153" s="12" t="str">
        <f aca="false">IF(OR(F153="",G153=""),"",F153*G153)</f>
        <v/>
      </c>
    </row>
    <row r="154" customFormat="false" ht="15" hidden="false" customHeight="false" outlineLevel="0" collapsed="false">
      <c r="A154" s="18"/>
      <c r="B154" s="17"/>
      <c r="C154" s="17"/>
      <c r="D154" s="21"/>
      <c r="E154" s="22" t="str">
        <f aca="false">IF(OR(D154="",B154="",C154=""),"",IF(COUNTIFS($B$2:$B$501,B154,$C$2:$C$501,C154,$A$2:$A$501,"&lt;"&amp;A154)=0,"",_xlfn.MAXIFS($D$2:$D$501,$B$2:$B$501,B154,$C$2:$C$501,C154,$A$2:$A$501,"&lt;"&amp;A154)))</f>
        <v/>
      </c>
      <c r="F154" s="22" t="str">
        <f aca="false">IF(E154="","",D154-E154)</f>
        <v/>
      </c>
      <c r="G154" s="12" t="str">
        <f aca="false">IF(C154="","",IFERROR(INDEX(Beállítások!$B$2:$B$4,MATCH(C154,{"Villany";"Víz";"Gáz"},0)),""))</f>
        <v/>
      </c>
      <c r="H154" s="12" t="str">
        <f aca="false">IF(OR(F154="",G154=""),"",F154*G154)</f>
        <v/>
      </c>
    </row>
    <row r="155" customFormat="false" ht="15" hidden="false" customHeight="false" outlineLevel="0" collapsed="false">
      <c r="A155" s="18"/>
      <c r="B155" s="17"/>
      <c r="C155" s="17"/>
      <c r="D155" s="21"/>
      <c r="E155" s="22" t="str">
        <f aca="false">IF(OR(D155="",B155="",C155=""),"",IF(COUNTIFS($B$2:$B$501,B155,$C$2:$C$501,C155,$A$2:$A$501,"&lt;"&amp;A155)=0,"",_xlfn.MAXIFS($D$2:$D$501,$B$2:$B$501,B155,$C$2:$C$501,C155,$A$2:$A$501,"&lt;"&amp;A155)))</f>
        <v/>
      </c>
      <c r="F155" s="22" t="str">
        <f aca="false">IF(E155="","",D155-E155)</f>
        <v/>
      </c>
      <c r="G155" s="12" t="str">
        <f aca="false">IF(C155="","",IFERROR(INDEX(Beállítások!$B$2:$B$4,MATCH(C155,{"Villany";"Víz";"Gáz"},0)),""))</f>
        <v/>
      </c>
      <c r="H155" s="12" t="str">
        <f aca="false">IF(OR(F155="",G155=""),"",F155*G155)</f>
        <v/>
      </c>
    </row>
    <row r="156" customFormat="false" ht="15" hidden="false" customHeight="false" outlineLevel="0" collapsed="false">
      <c r="A156" s="18"/>
      <c r="B156" s="17"/>
      <c r="C156" s="17"/>
      <c r="D156" s="21"/>
      <c r="E156" s="22" t="str">
        <f aca="false">IF(OR(D156="",B156="",C156=""),"",IF(COUNTIFS($B$2:$B$501,B156,$C$2:$C$501,C156,$A$2:$A$501,"&lt;"&amp;A156)=0,"",_xlfn.MAXIFS($D$2:$D$501,$B$2:$B$501,B156,$C$2:$C$501,C156,$A$2:$A$501,"&lt;"&amp;A156)))</f>
        <v/>
      </c>
      <c r="F156" s="22" t="str">
        <f aca="false">IF(E156="","",D156-E156)</f>
        <v/>
      </c>
      <c r="G156" s="12" t="str">
        <f aca="false">IF(C156="","",IFERROR(INDEX(Beállítások!$B$2:$B$4,MATCH(C156,{"Villany";"Víz";"Gáz"},0)),""))</f>
        <v/>
      </c>
      <c r="H156" s="12" t="str">
        <f aca="false">IF(OR(F156="",G156=""),"",F156*G156)</f>
        <v/>
      </c>
    </row>
    <row r="157" customFormat="false" ht="15" hidden="false" customHeight="false" outlineLevel="0" collapsed="false">
      <c r="A157" s="18"/>
      <c r="B157" s="17"/>
      <c r="C157" s="17"/>
      <c r="D157" s="21"/>
      <c r="E157" s="22" t="str">
        <f aca="false">IF(OR(D157="",B157="",C157=""),"",IF(COUNTIFS($B$2:$B$501,B157,$C$2:$C$501,C157,$A$2:$A$501,"&lt;"&amp;A157)=0,"",_xlfn.MAXIFS($D$2:$D$501,$B$2:$B$501,B157,$C$2:$C$501,C157,$A$2:$A$501,"&lt;"&amp;A157)))</f>
        <v/>
      </c>
      <c r="F157" s="22" t="str">
        <f aca="false">IF(E157="","",D157-E157)</f>
        <v/>
      </c>
      <c r="G157" s="12" t="str">
        <f aca="false">IF(C157="","",IFERROR(INDEX(Beállítások!$B$2:$B$4,MATCH(C157,{"Villany";"Víz";"Gáz"},0)),""))</f>
        <v/>
      </c>
      <c r="H157" s="12" t="str">
        <f aca="false">IF(OR(F157="",G157=""),"",F157*G157)</f>
        <v/>
      </c>
    </row>
    <row r="158" customFormat="false" ht="15" hidden="false" customHeight="false" outlineLevel="0" collapsed="false">
      <c r="A158" s="18"/>
      <c r="B158" s="17"/>
      <c r="C158" s="17"/>
      <c r="D158" s="21"/>
      <c r="E158" s="22" t="str">
        <f aca="false">IF(OR(D158="",B158="",C158=""),"",IF(COUNTIFS($B$2:$B$501,B158,$C$2:$C$501,C158,$A$2:$A$501,"&lt;"&amp;A158)=0,"",_xlfn.MAXIFS($D$2:$D$501,$B$2:$B$501,B158,$C$2:$C$501,C158,$A$2:$A$501,"&lt;"&amp;A158)))</f>
        <v/>
      </c>
      <c r="F158" s="22" t="str">
        <f aca="false">IF(E158="","",D158-E158)</f>
        <v/>
      </c>
      <c r="G158" s="12" t="str">
        <f aca="false">IF(C158="","",IFERROR(INDEX(Beállítások!$B$2:$B$4,MATCH(C158,{"Villany";"Víz";"Gáz"},0)),""))</f>
        <v/>
      </c>
      <c r="H158" s="12" t="str">
        <f aca="false">IF(OR(F158="",G158=""),"",F158*G158)</f>
        <v/>
      </c>
    </row>
    <row r="159" customFormat="false" ht="15" hidden="false" customHeight="false" outlineLevel="0" collapsed="false">
      <c r="A159" s="18"/>
      <c r="B159" s="17"/>
      <c r="C159" s="17"/>
      <c r="D159" s="21"/>
      <c r="E159" s="22" t="str">
        <f aca="false">IF(OR(D159="",B159="",C159=""),"",IF(COUNTIFS($B$2:$B$501,B159,$C$2:$C$501,C159,$A$2:$A$501,"&lt;"&amp;A159)=0,"",_xlfn.MAXIFS($D$2:$D$501,$B$2:$B$501,B159,$C$2:$C$501,C159,$A$2:$A$501,"&lt;"&amp;A159)))</f>
        <v/>
      </c>
      <c r="F159" s="22" t="str">
        <f aca="false">IF(E159="","",D159-E159)</f>
        <v/>
      </c>
      <c r="G159" s="12" t="str">
        <f aca="false">IF(C159="","",IFERROR(INDEX(Beállítások!$B$2:$B$4,MATCH(C159,{"Villany";"Víz";"Gáz"},0)),""))</f>
        <v/>
      </c>
      <c r="H159" s="12" t="str">
        <f aca="false">IF(OR(F159="",G159=""),"",F159*G159)</f>
        <v/>
      </c>
    </row>
    <row r="160" customFormat="false" ht="15" hidden="false" customHeight="false" outlineLevel="0" collapsed="false">
      <c r="A160" s="18"/>
      <c r="B160" s="17"/>
      <c r="C160" s="17"/>
      <c r="D160" s="21"/>
      <c r="E160" s="22" t="str">
        <f aca="false">IF(OR(D160="",B160="",C160=""),"",IF(COUNTIFS($B$2:$B$501,B160,$C$2:$C$501,C160,$A$2:$A$501,"&lt;"&amp;A160)=0,"",_xlfn.MAXIFS($D$2:$D$501,$B$2:$B$501,B160,$C$2:$C$501,C160,$A$2:$A$501,"&lt;"&amp;A160)))</f>
        <v/>
      </c>
      <c r="F160" s="22" t="str">
        <f aca="false">IF(E160="","",D160-E160)</f>
        <v/>
      </c>
      <c r="G160" s="12" t="str">
        <f aca="false">IF(C160="","",IFERROR(INDEX(Beállítások!$B$2:$B$4,MATCH(C160,{"Villany";"Víz";"Gáz"},0)),""))</f>
        <v/>
      </c>
      <c r="H160" s="12" t="str">
        <f aca="false">IF(OR(F160="",G160=""),"",F160*G160)</f>
        <v/>
      </c>
    </row>
    <row r="161" customFormat="false" ht="15" hidden="false" customHeight="false" outlineLevel="0" collapsed="false">
      <c r="A161" s="18"/>
      <c r="B161" s="17"/>
      <c r="C161" s="17"/>
      <c r="D161" s="21"/>
      <c r="E161" s="22" t="str">
        <f aca="false">IF(OR(D161="",B161="",C161=""),"",IF(COUNTIFS($B$2:$B$501,B161,$C$2:$C$501,C161,$A$2:$A$501,"&lt;"&amp;A161)=0,"",_xlfn.MAXIFS($D$2:$D$501,$B$2:$B$501,B161,$C$2:$C$501,C161,$A$2:$A$501,"&lt;"&amp;A161)))</f>
        <v/>
      </c>
      <c r="F161" s="22" t="str">
        <f aca="false">IF(E161="","",D161-E161)</f>
        <v/>
      </c>
      <c r="G161" s="12" t="str">
        <f aca="false">IF(C161="","",IFERROR(INDEX(Beállítások!$B$2:$B$4,MATCH(C161,{"Villany";"Víz";"Gáz"},0)),""))</f>
        <v/>
      </c>
      <c r="H161" s="12" t="str">
        <f aca="false">IF(OR(F161="",G161=""),"",F161*G161)</f>
        <v/>
      </c>
    </row>
    <row r="162" customFormat="false" ht="15" hidden="false" customHeight="false" outlineLevel="0" collapsed="false">
      <c r="A162" s="18"/>
      <c r="B162" s="17"/>
      <c r="C162" s="17"/>
      <c r="D162" s="21"/>
      <c r="E162" s="22" t="str">
        <f aca="false">IF(OR(D162="",B162="",C162=""),"",IF(COUNTIFS($B$2:$B$501,B162,$C$2:$C$501,C162,$A$2:$A$501,"&lt;"&amp;A162)=0,"",_xlfn.MAXIFS($D$2:$D$501,$B$2:$B$501,B162,$C$2:$C$501,C162,$A$2:$A$501,"&lt;"&amp;A162)))</f>
        <v/>
      </c>
      <c r="F162" s="22" t="str">
        <f aca="false">IF(E162="","",D162-E162)</f>
        <v/>
      </c>
      <c r="G162" s="12" t="str">
        <f aca="false">IF(C162="","",IFERROR(INDEX(Beállítások!$B$2:$B$4,MATCH(C162,{"Villany";"Víz";"Gáz"},0)),""))</f>
        <v/>
      </c>
      <c r="H162" s="12" t="str">
        <f aca="false">IF(OR(F162="",G162=""),"",F162*G162)</f>
        <v/>
      </c>
    </row>
    <row r="163" customFormat="false" ht="15" hidden="false" customHeight="false" outlineLevel="0" collapsed="false">
      <c r="A163" s="18"/>
      <c r="B163" s="17"/>
      <c r="C163" s="17"/>
      <c r="D163" s="21"/>
      <c r="E163" s="22" t="str">
        <f aca="false">IF(OR(D163="",B163="",C163=""),"",IF(COUNTIFS($B$2:$B$501,B163,$C$2:$C$501,C163,$A$2:$A$501,"&lt;"&amp;A163)=0,"",_xlfn.MAXIFS($D$2:$D$501,$B$2:$B$501,B163,$C$2:$C$501,C163,$A$2:$A$501,"&lt;"&amp;A163)))</f>
        <v/>
      </c>
      <c r="F163" s="22" t="str">
        <f aca="false">IF(E163="","",D163-E163)</f>
        <v/>
      </c>
      <c r="G163" s="12" t="str">
        <f aca="false">IF(C163="","",IFERROR(INDEX(Beállítások!$B$2:$B$4,MATCH(C163,{"Villany";"Víz";"Gáz"},0)),""))</f>
        <v/>
      </c>
      <c r="H163" s="12" t="str">
        <f aca="false">IF(OR(F163="",G163=""),"",F163*G163)</f>
        <v/>
      </c>
    </row>
    <row r="164" customFormat="false" ht="15" hidden="false" customHeight="false" outlineLevel="0" collapsed="false">
      <c r="A164" s="18"/>
      <c r="B164" s="17"/>
      <c r="C164" s="17"/>
      <c r="D164" s="21"/>
      <c r="E164" s="22" t="str">
        <f aca="false">IF(OR(D164="",B164="",C164=""),"",IF(COUNTIFS($B$2:$B$501,B164,$C$2:$C$501,C164,$A$2:$A$501,"&lt;"&amp;A164)=0,"",_xlfn.MAXIFS($D$2:$D$501,$B$2:$B$501,B164,$C$2:$C$501,C164,$A$2:$A$501,"&lt;"&amp;A164)))</f>
        <v/>
      </c>
      <c r="F164" s="22" t="str">
        <f aca="false">IF(E164="","",D164-E164)</f>
        <v/>
      </c>
      <c r="G164" s="12" t="str">
        <f aca="false">IF(C164="","",IFERROR(INDEX(Beállítások!$B$2:$B$4,MATCH(C164,{"Villany";"Víz";"Gáz"},0)),""))</f>
        <v/>
      </c>
      <c r="H164" s="12" t="str">
        <f aca="false">IF(OR(F164="",G164=""),"",F164*G164)</f>
        <v/>
      </c>
    </row>
    <row r="165" customFormat="false" ht="15" hidden="false" customHeight="false" outlineLevel="0" collapsed="false">
      <c r="A165" s="18"/>
      <c r="B165" s="17"/>
      <c r="C165" s="17"/>
      <c r="D165" s="21"/>
      <c r="E165" s="22" t="str">
        <f aca="false">IF(OR(D165="",B165="",C165=""),"",IF(COUNTIFS($B$2:$B$501,B165,$C$2:$C$501,C165,$A$2:$A$501,"&lt;"&amp;A165)=0,"",_xlfn.MAXIFS($D$2:$D$501,$B$2:$B$501,B165,$C$2:$C$501,C165,$A$2:$A$501,"&lt;"&amp;A165)))</f>
        <v/>
      </c>
      <c r="F165" s="22" t="str">
        <f aca="false">IF(E165="","",D165-E165)</f>
        <v/>
      </c>
      <c r="G165" s="12" t="str">
        <f aca="false">IF(C165="","",IFERROR(INDEX(Beállítások!$B$2:$B$4,MATCH(C165,{"Villany";"Víz";"Gáz"},0)),""))</f>
        <v/>
      </c>
      <c r="H165" s="12" t="str">
        <f aca="false">IF(OR(F165="",G165=""),"",F165*G165)</f>
        <v/>
      </c>
    </row>
    <row r="166" customFormat="false" ht="15" hidden="false" customHeight="false" outlineLevel="0" collapsed="false">
      <c r="A166" s="18"/>
      <c r="B166" s="17"/>
      <c r="C166" s="17"/>
      <c r="D166" s="21"/>
      <c r="E166" s="22" t="str">
        <f aca="false">IF(OR(D166="",B166="",C166=""),"",IF(COUNTIFS($B$2:$B$501,B166,$C$2:$C$501,C166,$A$2:$A$501,"&lt;"&amp;A166)=0,"",_xlfn.MAXIFS($D$2:$D$501,$B$2:$B$501,B166,$C$2:$C$501,C166,$A$2:$A$501,"&lt;"&amp;A166)))</f>
        <v/>
      </c>
      <c r="F166" s="22" t="str">
        <f aca="false">IF(E166="","",D166-E166)</f>
        <v/>
      </c>
      <c r="G166" s="12" t="str">
        <f aca="false">IF(C166="","",IFERROR(INDEX(Beállítások!$B$2:$B$4,MATCH(C166,{"Villany";"Víz";"Gáz"},0)),""))</f>
        <v/>
      </c>
      <c r="H166" s="12" t="str">
        <f aca="false">IF(OR(F166="",G166=""),"",F166*G166)</f>
        <v/>
      </c>
    </row>
    <row r="167" customFormat="false" ht="15" hidden="false" customHeight="false" outlineLevel="0" collapsed="false">
      <c r="A167" s="18"/>
      <c r="B167" s="17"/>
      <c r="C167" s="17"/>
      <c r="D167" s="21"/>
      <c r="E167" s="22" t="str">
        <f aca="false">IF(OR(D167="",B167="",C167=""),"",IF(COUNTIFS($B$2:$B$501,B167,$C$2:$C$501,C167,$A$2:$A$501,"&lt;"&amp;A167)=0,"",_xlfn.MAXIFS($D$2:$D$501,$B$2:$B$501,B167,$C$2:$C$501,C167,$A$2:$A$501,"&lt;"&amp;A167)))</f>
        <v/>
      </c>
      <c r="F167" s="22" t="str">
        <f aca="false">IF(E167="","",D167-E167)</f>
        <v/>
      </c>
      <c r="G167" s="12" t="str">
        <f aca="false">IF(C167="","",IFERROR(INDEX(Beállítások!$B$2:$B$4,MATCH(C167,{"Villany";"Víz";"Gáz"},0)),""))</f>
        <v/>
      </c>
      <c r="H167" s="12" t="str">
        <f aca="false">IF(OR(F167="",G167=""),"",F167*G167)</f>
        <v/>
      </c>
    </row>
    <row r="168" customFormat="false" ht="15" hidden="false" customHeight="false" outlineLevel="0" collapsed="false">
      <c r="A168" s="18"/>
      <c r="B168" s="17"/>
      <c r="C168" s="17"/>
      <c r="D168" s="21"/>
      <c r="E168" s="22" t="str">
        <f aca="false">IF(OR(D168="",B168="",C168=""),"",IF(COUNTIFS($B$2:$B$501,B168,$C$2:$C$501,C168,$A$2:$A$501,"&lt;"&amp;A168)=0,"",_xlfn.MAXIFS($D$2:$D$501,$B$2:$B$501,B168,$C$2:$C$501,C168,$A$2:$A$501,"&lt;"&amp;A168)))</f>
        <v/>
      </c>
      <c r="F168" s="22" t="str">
        <f aca="false">IF(E168="","",D168-E168)</f>
        <v/>
      </c>
      <c r="G168" s="12" t="str">
        <f aca="false">IF(C168="","",IFERROR(INDEX(Beállítások!$B$2:$B$4,MATCH(C168,{"Villany";"Víz";"Gáz"},0)),""))</f>
        <v/>
      </c>
      <c r="H168" s="12" t="str">
        <f aca="false">IF(OR(F168="",G168=""),"",F168*G168)</f>
        <v/>
      </c>
    </row>
    <row r="169" customFormat="false" ht="15" hidden="false" customHeight="false" outlineLevel="0" collapsed="false">
      <c r="A169" s="18"/>
      <c r="B169" s="17"/>
      <c r="C169" s="17"/>
      <c r="D169" s="21"/>
      <c r="E169" s="22" t="str">
        <f aca="false">IF(OR(D169="",B169="",C169=""),"",IF(COUNTIFS($B$2:$B$501,B169,$C$2:$C$501,C169,$A$2:$A$501,"&lt;"&amp;A169)=0,"",_xlfn.MAXIFS($D$2:$D$501,$B$2:$B$501,B169,$C$2:$C$501,C169,$A$2:$A$501,"&lt;"&amp;A169)))</f>
        <v/>
      </c>
      <c r="F169" s="22" t="str">
        <f aca="false">IF(E169="","",D169-E169)</f>
        <v/>
      </c>
      <c r="G169" s="12" t="str">
        <f aca="false">IF(C169="","",IFERROR(INDEX(Beállítások!$B$2:$B$4,MATCH(C169,{"Villany";"Víz";"Gáz"},0)),""))</f>
        <v/>
      </c>
      <c r="H169" s="12" t="str">
        <f aca="false">IF(OR(F169="",G169=""),"",F169*G169)</f>
        <v/>
      </c>
    </row>
    <row r="170" customFormat="false" ht="15" hidden="false" customHeight="false" outlineLevel="0" collapsed="false">
      <c r="A170" s="18"/>
      <c r="B170" s="17"/>
      <c r="C170" s="17"/>
      <c r="D170" s="21"/>
      <c r="E170" s="22" t="str">
        <f aca="false">IF(OR(D170="",B170="",C170=""),"",IF(COUNTIFS($B$2:$B$501,B170,$C$2:$C$501,C170,$A$2:$A$501,"&lt;"&amp;A170)=0,"",_xlfn.MAXIFS($D$2:$D$501,$B$2:$B$501,B170,$C$2:$C$501,C170,$A$2:$A$501,"&lt;"&amp;A170)))</f>
        <v/>
      </c>
      <c r="F170" s="22" t="str">
        <f aca="false">IF(E170="","",D170-E170)</f>
        <v/>
      </c>
      <c r="G170" s="12" t="str">
        <f aca="false">IF(C170="","",IFERROR(INDEX(Beállítások!$B$2:$B$4,MATCH(C170,{"Villany";"Víz";"Gáz"},0)),""))</f>
        <v/>
      </c>
      <c r="H170" s="12" t="str">
        <f aca="false">IF(OR(F170="",G170=""),"",F170*G170)</f>
        <v/>
      </c>
    </row>
    <row r="171" customFormat="false" ht="15" hidden="false" customHeight="false" outlineLevel="0" collapsed="false">
      <c r="A171" s="18"/>
      <c r="B171" s="17"/>
      <c r="C171" s="17"/>
      <c r="D171" s="21"/>
      <c r="E171" s="22" t="str">
        <f aca="false">IF(OR(D171="",B171="",C171=""),"",IF(COUNTIFS($B$2:$B$501,B171,$C$2:$C$501,C171,$A$2:$A$501,"&lt;"&amp;A171)=0,"",_xlfn.MAXIFS($D$2:$D$501,$B$2:$B$501,B171,$C$2:$C$501,C171,$A$2:$A$501,"&lt;"&amp;A171)))</f>
        <v/>
      </c>
      <c r="F171" s="22" t="str">
        <f aca="false">IF(E171="","",D171-E171)</f>
        <v/>
      </c>
      <c r="G171" s="12" t="str">
        <f aca="false">IF(C171="","",IFERROR(INDEX(Beállítások!$B$2:$B$4,MATCH(C171,{"Villany";"Víz";"Gáz"},0)),""))</f>
        <v/>
      </c>
      <c r="H171" s="12" t="str">
        <f aca="false">IF(OR(F171="",G171=""),"",F171*G171)</f>
        <v/>
      </c>
    </row>
    <row r="172" customFormat="false" ht="15" hidden="false" customHeight="false" outlineLevel="0" collapsed="false">
      <c r="A172" s="18"/>
      <c r="B172" s="17"/>
      <c r="C172" s="17"/>
      <c r="D172" s="21"/>
      <c r="E172" s="22" t="str">
        <f aca="false">IF(OR(D172="",B172="",C172=""),"",IF(COUNTIFS($B$2:$B$501,B172,$C$2:$C$501,C172,$A$2:$A$501,"&lt;"&amp;A172)=0,"",_xlfn.MAXIFS($D$2:$D$501,$B$2:$B$501,B172,$C$2:$C$501,C172,$A$2:$A$501,"&lt;"&amp;A172)))</f>
        <v/>
      </c>
      <c r="F172" s="22" t="str">
        <f aca="false">IF(E172="","",D172-E172)</f>
        <v/>
      </c>
      <c r="G172" s="12" t="str">
        <f aca="false">IF(C172="","",IFERROR(INDEX(Beállítások!$B$2:$B$4,MATCH(C172,{"Villany";"Víz";"Gáz"},0)),""))</f>
        <v/>
      </c>
      <c r="H172" s="12" t="str">
        <f aca="false">IF(OR(F172="",G172=""),"",F172*G172)</f>
        <v/>
      </c>
    </row>
    <row r="173" customFormat="false" ht="15" hidden="false" customHeight="false" outlineLevel="0" collapsed="false">
      <c r="A173" s="18"/>
      <c r="B173" s="17"/>
      <c r="C173" s="17"/>
      <c r="D173" s="21"/>
      <c r="E173" s="22" t="str">
        <f aca="false">IF(OR(D173="",B173="",C173=""),"",IF(COUNTIFS($B$2:$B$501,B173,$C$2:$C$501,C173,$A$2:$A$501,"&lt;"&amp;A173)=0,"",_xlfn.MAXIFS($D$2:$D$501,$B$2:$B$501,B173,$C$2:$C$501,C173,$A$2:$A$501,"&lt;"&amp;A173)))</f>
        <v/>
      </c>
      <c r="F173" s="22" t="str">
        <f aca="false">IF(E173="","",D173-E173)</f>
        <v/>
      </c>
      <c r="G173" s="12" t="str">
        <f aca="false">IF(C173="","",IFERROR(INDEX(Beállítások!$B$2:$B$4,MATCH(C173,{"Villany";"Víz";"Gáz"},0)),""))</f>
        <v/>
      </c>
      <c r="H173" s="12" t="str">
        <f aca="false">IF(OR(F173="",G173=""),"",F173*G173)</f>
        <v/>
      </c>
    </row>
    <row r="174" customFormat="false" ht="15" hidden="false" customHeight="false" outlineLevel="0" collapsed="false">
      <c r="A174" s="18"/>
      <c r="B174" s="17"/>
      <c r="C174" s="17"/>
      <c r="D174" s="21"/>
      <c r="E174" s="22" t="str">
        <f aca="false">IF(OR(D174="",B174="",C174=""),"",IF(COUNTIFS($B$2:$B$501,B174,$C$2:$C$501,C174,$A$2:$A$501,"&lt;"&amp;A174)=0,"",_xlfn.MAXIFS($D$2:$D$501,$B$2:$B$501,B174,$C$2:$C$501,C174,$A$2:$A$501,"&lt;"&amp;A174)))</f>
        <v/>
      </c>
      <c r="F174" s="22" t="str">
        <f aca="false">IF(E174="","",D174-E174)</f>
        <v/>
      </c>
      <c r="G174" s="12" t="str">
        <f aca="false">IF(C174="","",IFERROR(INDEX(Beállítások!$B$2:$B$4,MATCH(C174,{"Villany";"Víz";"Gáz"},0)),""))</f>
        <v/>
      </c>
      <c r="H174" s="12" t="str">
        <f aca="false">IF(OR(F174="",G174=""),"",F174*G174)</f>
        <v/>
      </c>
    </row>
    <row r="175" customFormat="false" ht="15" hidden="false" customHeight="false" outlineLevel="0" collapsed="false">
      <c r="A175" s="18"/>
      <c r="B175" s="17"/>
      <c r="C175" s="17"/>
      <c r="D175" s="21"/>
      <c r="E175" s="22" t="str">
        <f aca="false">IF(OR(D175="",B175="",C175=""),"",IF(COUNTIFS($B$2:$B$501,B175,$C$2:$C$501,C175,$A$2:$A$501,"&lt;"&amp;A175)=0,"",_xlfn.MAXIFS($D$2:$D$501,$B$2:$B$501,B175,$C$2:$C$501,C175,$A$2:$A$501,"&lt;"&amp;A175)))</f>
        <v/>
      </c>
      <c r="F175" s="22" t="str">
        <f aca="false">IF(E175="","",D175-E175)</f>
        <v/>
      </c>
      <c r="G175" s="12" t="str">
        <f aca="false">IF(C175="","",IFERROR(INDEX(Beállítások!$B$2:$B$4,MATCH(C175,{"Villany";"Víz";"Gáz"},0)),""))</f>
        <v/>
      </c>
      <c r="H175" s="12" t="str">
        <f aca="false">IF(OR(F175="",G175=""),"",F175*G175)</f>
        <v/>
      </c>
    </row>
    <row r="176" customFormat="false" ht="15" hidden="false" customHeight="false" outlineLevel="0" collapsed="false">
      <c r="A176" s="18"/>
      <c r="B176" s="17"/>
      <c r="C176" s="17"/>
      <c r="D176" s="21"/>
      <c r="E176" s="22" t="str">
        <f aca="false">IF(OR(D176="",B176="",C176=""),"",IF(COUNTIFS($B$2:$B$501,B176,$C$2:$C$501,C176,$A$2:$A$501,"&lt;"&amp;A176)=0,"",_xlfn.MAXIFS($D$2:$D$501,$B$2:$B$501,B176,$C$2:$C$501,C176,$A$2:$A$501,"&lt;"&amp;A176)))</f>
        <v/>
      </c>
      <c r="F176" s="22" t="str">
        <f aca="false">IF(E176="","",D176-E176)</f>
        <v/>
      </c>
      <c r="G176" s="12" t="str">
        <f aca="false">IF(C176="","",IFERROR(INDEX(Beállítások!$B$2:$B$4,MATCH(C176,{"Villany";"Víz";"Gáz"},0)),""))</f>
        <v/>
      </c>
      <c r="H176" s="12" t="str">
        <f aca="false">IF(OR(F176="",G176=""),"",F176*G176)</f>
        <v/>
      </c>
    </row>
    <row r="177" customFormat="false" ht="15" hidden="false" customHeight="false" outlineLevel="0" collapsed="false">
      <c r="A177" s="18"/>
      <c r="B177" s="17"/>
      <c r="C177" s="17"/>
      <c r="D177" s="21"/>
      <c r="E177" s="22" t="str">
        <f aca="false">IF(OR(D177="",B177="",C177=""),"",IF(COUNTIFS($B$2:$B$501,B177,$C$2:$C$501,C177,$A$2:$A$501,"&lt;"&amp;A177)=0,"",_xlfn.MAXIFS($D$2:$D$501,$B$2:$B$501,B177,$C$2:$C$501,C177,$A$2:$A$501,"&lt;"&amp;A177)))</f>
        <v/>
      </c>
      <c r="F177" s="22" t="str">
        <f aca="false">IF(E177="","",D177-E177)</f>
        <v/>
      </c>
      <c r="G177" s="12" t="str">
        <f aca="false">IF(C177="","",IFERROR(INDEX(Beállítások!$B$2:$B$4,MATCH(C177,{"Villany";"Víz";"Gáz"},0)),""))</f>
        <v/>
      </c>
      <c r="H177" s="12" t="str">
        <f aca="false">IF(OR(F177="",G177=""),"",F177*G177)</f>
        <v/>
      </c>
    </row>
    <row r="178" customFormat="false" ht="15" hidden="false" customHeight="false" outlineLevel="0" collapsed="false">
      <c r="A178" s="18"/>
      <c r="B178" s="17"/>
      <c r="C178" s="17"/>
      <c r="D178" s="21"/>
      <c r="E178" s="22" t="str">
        <f aca="false">IF(OR(D178="",B178="",C178=""),"",IF(COUNTIFS($B$2:$B$501,B178,$C$2:$C$501,C178,$A$2:$A$501,"&lt;"&amp;A178)=0,"",_xlfn.MAXIFS($D$2:$D$501,$B$2:$B$501,B178,$C$2:$C$501,C178,$A$2:$A$501,"&lt;"&amp;A178)))</f>
        <v/>
      </c>
      <c r="F178" s="22" t="str">
        <f aca="false">IF(E178="","",D178-E178)</f>
        <v/>
      </c>
      <c r="G178" s="12" t="str">
        <f aca="false">IF(C178="","",IFERROR(INDEX(Beállítások!$B$2:$B$4,MATCH(C178,{"Villany";"Víz";"Gáz"},0)),""))</f>
        <v/>
      </c>
      <c r="H178" s="12" t="str">
        <f aca="false">IF(OR(F178="",G178=""),"",F178*G178)</f>
        <v/>
      </c>
    </row>
    <row r="179" customFormat="false" ht="15" hidden="false" customHeight="false" outlineLevel="0" collapsed="false">
      <c r="A179" s="18"/>
      <c r="B179" s="17"/>
      <c r="C179" s="17"/>
      <c r="D179" s="21"/>
      <c r="E179" s="22" t="str">
        <f aca="false">IF(OR(D179="",B179="",C179=""),"",IF(COUNTIFS($B$2:$B$501,B179,$C$2:$C$501,C179,$A$2:$A$501,"&lt;"&amp;A179)=0,"",_xlfn.MAXIFS($D$2:$D$501,$B$2:$B$501,B179,$C$2:$C$501,C179,$A$2:$A$501,"&lt;"&amp;A179)))</f>
        <v/>
      </c>
      <c r="F179" s="22" t="str">
        <f aca="false">IF(E179="","",D179-E179)</f>
        <v/>
      </c>
      <c r="G179" s="12" t="str">
        <f aca="false">IF(C179="","",IFERROR(INDEX(Beállítások!$B$2:$B$4,MATCH(C179,{"Villany";"Víz";"Gáz"},0)),""))</f>
        <v/>
      </c>
      <c r="H179" s="12" t="str">
        <f aca="false">IF(OR(F179="",G179=""),"",F179*G179)</f>
        <v/>
      </c>
    </row>
    <row r="180" customFormat="false" ht="15" hidden="false" customHeight="false" outlineLevel="0" collapsed="false">
      <c r="A180" s="18"/>
      <c r="B180" s="17"/>
      <c r="C180" s="17"/>
      <c r="D180" s="21"/>
      <c r="E180" s="22" t="str">
        <f aca="false">IF(OR(D180="",B180="",C180=""),"",IF(COUNTIFS($B$2:$B$501,B180,$C$2:$C$501,C180,$A$2:$A$501,"&lt;"&amp;A180)=0,"",_xlfn.MAXIFS($D$2:$D$501,$B$2:$B$501,B180,$C$2:$C$501,C180,$A$2:$A$501,"&lt;"&amp;A180)))</f>
        <v/>
      </c>
      <c r="F180" s="22" t="str">
        <f aca="false">IF(E180="","",D180-E180)</f>
        <v/>
      </c>
      <c r="G180" s="12" t="str">
        <f aca="false">IF(C180="","",IFERROR(INDEX(Beállítások!$B$2:$B$4,MATCH(C180,{"Villany";"Víz";"Gáz"},0)),""))</f>
        <v/>
      </c>
      <c r="H180" s="12" t="str">
        <f aca="false">IF(OR(F180="",G180=""),"",F180*G180)</f>
        <v/>
      </c>
    </row>
    <row r="181" customFormat="false" ht="15" hidden="false" customHeight="false" outlineLevel="0" collapsed="false">
      <c r="A181" s="18"/>
      <c r="B181" s="17"/>
      <c r="C181" s="17"/>
      <c r="D181" s="21"/>
      <c r="E181" s="22" t="str">
        <f aca="false">IF(OR(D181="",B181="",C181=""),"",IF(COUNTIFS($B$2:$B$501,B181,$C$2:$C$501,C181,$A$2:$A$501,"&lt;"&amp;A181)=0,"",_xlfn.MAXIFS($D$2:$D$501,$B$2:$B$501,B181,$C$2:$C$501,C181,$A$2:$A$501,"&lt;"&amp;A181)))</f>
        <v/>
      </c>
      <c r="F181" s="22" t="str">
        <f aca="false">IF(E181="","",D181-E181)</f>
        <v/>
      </c>
      <c r="G181" s="12" t="str">
        <f aca="false">IF(C181="","",IFERROR(INDEX(Beállítások!$B$2:$B$4,MATCH(C181,{"Villany";"Víz";"Gáz"},0)),""))</f>
        <v/>
      </c>
      <c r="H181" s="12" t="str">
        <f aca="false">IF(OR(F181="",G181=""),"",F181*G181)</f>
        <v/>
      </c>
    </row>
    <row r="182" customFormat="false" ht="15" hidden="false" customHeight="false" outlineLevel="0" collapsed="false">
      <c r="A182" s="18"/>
      <c r="B182" s="17"/>
      <c r="C182" s="17"/>
      <c r="D182" s="21"/>
      <c r="E182" s="22" t="str">
        <f aca="false">IF(OR(D182="",B182="",C182=""),"",IF(COUNTIFS($B$2:$B$501,B182,$C$2:$C$501,C182,$A$2:$A$501,"&lt;"&amp;A182)=0,"",_xlfn.MAXIFS($D$2:$D$501,$B$2:$B$501,B182,$C$2:$C$501,C182,$A$2:$A$501,"&lt;"&amp;A182)))</f>
        <v/>
      </c>
      <c r="F182" s="22" t="str">
        <f aca="false">IF(E182="","",D182-E182)</f>
        <v/>
      </c>
      <c r="G182" s="12" t="str">
        <f aca="false">IF(C182="","",IFERROR(INDEX(Beállítások!$B$2:$B$4,MATCH(C182,{"Villany";"Víz";"Gáz"},0)),""))</f>
        <v/>
      </c>
      <c r="H182" s="12" t="str">
        <f aca="false">IF(OR(F182="",G182=""),"",F182*G182)</f>
        <v/>
      </c>
    </row>
    <row r="183" customFormat="false" ht="15" hidden="false" customHeight="false" outlineLevel="0" collapsed="false">
      <c r="A183" s="18"/>
      <c r="B183" s="17"/>
      <c r="C183" s="17"/>
      <c r="D183" s="21"/>
      <c r="E183" s="22" t="str">
        <f aca="false">IF(OR(D183="",B183="",C183=""),"",IF(COUNTIFS($B$2:$B$501,B183,$C$2:$C$501,C183,$A$2:$A$501,"&lt;"&amp;A183)=0,"",_xlfn.MAXIFS($D$2:$D$501,$B$2:$B$501,B183,$C$2:$C$501,C183,$A$2:$A$501,"&lt;"&amp;A183)))</f>
        <v/>
      </c>
      <c r="F183" s="22" t="str">
        <f aca="false">IF(E183="","",D183-E183)</f>
        <v/>
      </c>
      <c r="G183" s="12" t="str">
        <f aca="false">IF(C183="","",IFERROR(INDEX(Beállítások!$B$2:$B$4,MATCH(C183,{"Villany";"Víz";"Gáz"},0)),""))</f>
        <v/>
      </c>
      <c r="H183" s="12" t="str">
        <f aca="false">IF(OR(F183="",G183=""),"",F183*G183)</f>
        <v/>
      </c>
    </row>
    <row r="184" customFormat="false" ht="15" hidden="false" customHeight="false" outlineLevel="0" collapsed="false">
      <c r="A184" s="18"/>
      <c r="B184" s="17"/>
      <c r="C184" s="17"/>
      <c r="D184" s="21"/>
      <c r="E184" s="22" t="str">
        <f aca="false">IF(OR(D184="",B184="",C184=""),"",IF(COUNTIFS($B$2:$B$501,B184,$C$2:$C$501,C184,$A$2:$A$501,"&lt;"&amp;A184)=0,"",_xlfn.MAXIFS($D$2:$D$501,$B$2:$B$501,B184,$C$2:$C$501,C184,$A$2:$A$501,"&lt;"&amp;A184)))</f>
        <v/>
      </c>
      <c r="F184" s="22" t="str">
        <f aca="false">IF(E184="","",D184-E184)</f>
        <v/>
      </c>
      <c r="G184" s="12" t="str">
        <f aca="false">IF(C184="","",IFERROR(INDEX(Beállítások!$B$2:$B$4,MATCH(C184,{"Villany";"Víz";"Gáz"},0)),""))</f>
        <v/>
      </c>
      <c r="H184" s="12" t="str">
        <f aca="false">IF(OR(F184="",G184=""),"",F184*G184)</f>
        <v/>
      </c>
    </row>
    <row r="185" customFormat="false" ht="15" hidden="false" customHeight="false" outlineLevel="0" collapsed="false">
      <c r="A185" s="18"/>
      <c r="B185" s="17"/>
      <c r="C185" s="17"/>
      <c r="D185" s="21"/>
      <c r="E185" s="22" t="str">
        <f aca="false">IF(OR(D185="",B185="",C185=""),"",IF(COUNTIFS($B$2:$B$501,B185,$C$2:$C$501,C185,$A$2:$A$501,"&lt;"&amp;A185)=0,"",_xlfn.MAXIFS($D$2:$D$501,$B$2:$B$501,B185,$C$2:$C$501,C185,$A$2:$A$501,"&lt;"&amp;A185)))</f>
        <v/>
      </c>
      <c r="F185" s="22" t="str">
        <f aca="false">IF(E185="","",D185-E185)</f>
        <v/>
      </c>
      <c r="G185" s="12" t="str">
        <f aca="false">IF(C185="","",IFERROR(INDEX(Beállítások!$B$2:$B$4,MATCH(C185,{"Villany";"Víz";"Gáz"},0)),""))</f>
        <v/>
      </c>
      <c r="H185" s="12" t="str">
        <f aca="false">IF(OR(F185="",G185=""),"",F185*G185)</f>
        <v/>
      </c>
    </row>
    <row r="186" customFormat="false" ht="15" hidden="false" customHeight="false" outlineLevel="0" collapsed="false">
      <c r="A186" s="18"/>
      <c r="B186" s="17"/>
      <c r="C186" s="17"/>
      <c r="D186" s="21"/>
      <c r="E186" s="22" t="str">
        <f aca="false">IF(OR(D186="",B186="",C186=""),"",IF(COUNTIFS($B$2:$B$501,B186,$C$2:$C$501,C186,$A$2:$A$501,"&lt;"&amp;A186)=0,"",_xlfn.MAXIFS($D$2:$D$501,$B$2:$B$501,B186,$C$2:$C$501,C186,$A$2:$A$501,"&lt;"&amp;A186)))</f>
        <v/>
      </c>
      <c r="F186" s="22" t="str">
        <f aca="false">IF(E186="","",D186-E186)</f>
        <v/>
      </c>
      <c r="G186" s="12" t="str">
        <f aca="false">IF(C186="","",IFERROR(INDEX(Beállítások!$B$2:$B$4,MATCH(C186,{"Villany";"Víz";"Gáz"},0)),""))</f>
        <v/>
      </c>
      <c r="H186" s="12" t="str">
        <f aca="false">IF(OR(F186="",G186=""),"",F186*G186)</f>
        <v/>
      </c>
    </row>
    <row r="187" customFormat="false" ht="15" hidden="false" customHeight="false" outlineLevel="0" collapsed="false">
      <c r="A187" s="18"/>
      <c r="B187" s="17"/>
      <c r="C187" s="17"/>
      <c r="D187" s="21"/>
      <c r="E187" s="22" t="str">
        <f aca="false">IF(OR(D187="",B187="",C187=""),"",IF(COUNTIFS($B$2:$B$501,B187,$C$2:$C$501,C187,$A$2:$A$501,"&lt;"&amp;A187)=0,"",_xlfn.MAXIFS($D$2:$D$501,$B$2:$B$501,B187,$C$2:$C$501,C187,$A$2:$A$501,"&lt;"&amp;A187)))</f>
        <v/>
      </c>
      <c r="F187" s="22" t="str">
        <f aca="false">IF(E187="","",D187-E187)</f>
        <v/>
      </c>
      <c r="G187" s="12" t="str">
        <f aca="false">IF(C187="","",IFERROR(INDEX(Beállítások!$B$2:$B$4,MATCH(C187,{"Villany";"Víz";"Gáz"},0)),""))</f>
        <v/>
      </c>
      <c r="H187" s="12" t="str">
        <f aca="false">IF(OR(F187="",G187=""),"",F187*G187)</f>
        <v/>
      </c>
    </row>
    <row r="188" customFormat="false" ht="15" hidden="false" customHeight="false" outlineLevel="0" collapsed="false">
      <c r="A188" s="18"/>
      <c r="B188" s="17"/>
      <c r="C188" s="17"/>
      <c r="D188" s="21"/>
      <c r="E188" s="22" t="str">
        <f aca="false">IF(OR(D188="",B188="",C188=""),"",IF(COUNTIFS($B$2:$B$501,B188,$C$2:$C$501,C188,$A$2:$A$501,"&lt;"&amp;A188)=0,"",_xlfn.MAXIFS($D$2:$D$501,$B$2:$B$501,B188,$C$2:$C$501,C188,$A$2:$A$501,"&lt;"&amp;A188)))</f>
        <v/>
      </c>
      <c r="F188" s="22" t="str">
        <f aca="false">IF(E188="","",D188-E188)</f>
        <v/>
      </c>
      <c r="G188" s="12" t="str">
        <f aca="false">IF(C188="","",IFERROR(INDEX(Beállítások!$B$2:$B$4,MATCH(C188,{"Villany";"Víz";"Gáz"},0)),""))</f>
        <v/>
      </c>
      <c r="H188" s="12" t="str">
        <f aca="false">IF(OR(F188="",G188=""),"",F188*G188)</f>
        <v/>
      </c>
    </row>
    <row r="189" customFormat="false" ht="15" hidden="false" customHeight="false" outlineLevel="0" collapsed="false">
      <c r="A189" s="18"/>
      <c r="B189" s="17"/>
      <c r="C189" s="17"/>
      <c r="D189" s="21"/>
      <c r="E189" s="22" t="str">
        <f aca="false">IF(OR(D189="",B189="",C189=""),"",IF(COUNTIFS($B$2:$B$501,B189,$C$2:$C$501,C189,$A$2:$A$501,"&lt;"&amp;A189)=0,"",_xlfn.MAXIFS($D$2:$D$501,$B$2:$B$501,B189,$C$2:$C$501,C189,$A$2:$A$501,"&lt;"&amp;A189)))</f>
        <v/>
      </c>
      <c r="F189" s="22" t="str">
        <f aca="false">IF(E189="","",D189-E189)</f>
        <v/>
      </c>
      <c r="G189" s="12" t="str">
        <f aca="false">IF(C189="","",IFERROR(INDEX(Beállítások!$B$2:$B$4,MATCH(C189,{"Villany";"Víz";"Gáz"},0)),""))</f>
        <v/>
      </c>
      <c r="H189" s="12" t="str">
        <f aca="false">IF(OR(F189="",G189=""),"",F189*G189)</f>
        <v/>
      </c>
    </row>
    <row r="190" customFormat="false" ht="15" hidden="false" customHeight="false" outlineLevel="0" collapsed="false">
      <c r="A190" s="18"/>
      <c r="B190" s="17"/>
      <c r="C190" s="17"/>
      <c r="D190" s="21"/>
      <c r="E190" s="22" t="str">
        <f aca="false">IF(OR(D190="",B190="",C190=""),"",IF(COUNTIFS($B$2:$B$501,B190,$C$2:$C$501,C190,$A$2:$A$501,"&lt;"&amp;A190)=0,"",_xlfn.MAXIFS($D$2:$D$501,$B$2:$B$501,B190,$C$2:$C$501,C190,$A$2:$A$501,"&lt;"&amp;A190)))</f>
        <v/>
      </c>
      <c r="F190" s="22" t="str">
        <f aca="false">IF(E190="","",D190-E190)</f>
        <v/>
      </c>
      <c r="G190" s="12" t="str">
        <f aca="false">IF(C190="","",IFERROR(INDEX(Beállítások!$B$2:$B$4,MATCH(C190,{"Villany";"Víz";"Gáz"},0)),""))</f>
        <v/>
      </c>
      <c r="H190" s="12" t="str">
        <f aca="false">IF(OR(F190="",G190=""),"",F190*G190)</f>
        <v/>
      </c>
    </row>
    <row r="191" customFormat="false" ht="15" hidden="false" customHeight="false" outlineLevel="0" collapsed="false">
      <c r="A191" s="18"/>
      <c r="B191" s="17"/>
      <c r="C191" s="17"/>
      <c r="D191" s="21"/>
      <c r="E191" s="22" t="str">
        <f aca="false">IF(OR(D191="",B191="",C191=""),"",IF(COUNTIFS($B$2:$B$501,B191,$C$2:$C$501,C191,$A$2:$A$501,"&lt;"&amp;A191)=0,"",_xlfn.MAXIFS($D$2:$D$501,$B$2:$B$501,B191,$C$2:$C$501,C191,$A$2:$A$501,"&lt;"&amp;A191)))</f>
        <v/>
      </c>
      <c r="F191" s="22" t="str">
        <f aca="false">IF(E191="","",D191-E191)</f>
        <v/>
      </c>
      <c r="G191" s="12" t="str">
        <f aca="false">IF(C191="","",IFERROR(INDEX(Beállítások!$B$2:$B$4,MATCH(C191,{"Villany";"Víz";"Gáz"},0)),""))</f>
        <v/>
      </c>
      <c r="H191" s="12" t="str">
        <f aca="false">IF(OR(F191="",G191=""),"",F191*G191)</f>
        <v/>
      </c>
    </row>
    <row r="192" customFormat="false" ht="15" hidden="false" customHeight="false" outlineLevel="0" collapsed="false">
      <c r="A192" s="18"/>
      <c r="B192" s="17"/>
      <c r="C192" s="17"/>
      <c r="D192" s="21"/>
      <c r="E192" s="22" t="str">
        <f aca="false">IF(OR(D192="",B192="",C192=""),"",IF(COUNTIFS($B$2:$B$501,B192,$C$2:$C$501,C192,$A$2:$A$501,"&lt;"&amp;A192)=0,"",_xlfn.MAXIFS($D$2:$D$501,$B$2:$B$501,B192,$C$2:$C$501,C192,$A$2:$A$501,"&lt;"&amp;A192)))</f>
        <v/>
      </c>
      <c r="F192" s="22" t="str">
        <f aca="false">IF(E192="","",D192-E192)</f>
        <v/>
      </c>
      <c r="G192" s="12" t="str">
        <f aca="false">IF(C192="","",IFERROR(INDEX(Beállítások!$B$2:$B$4,MATCH(C192,{"Villany";"Víz";"Gáz"},0)),""))</f>
        <v/>
      </c>
      <c r="H192" s="12" t="str">
        <f aca="false">IF(OR(F192="",G192=""),"",F192*G192)</f>
        <v/>
      </c>
    </row>
    <row r="193" customFormat="false" ht="15" hidden="false" customHeight="false" outlineLevel="0" collapsed="false">
      <c r="A193" s="18"/>
      <c r="B193" s="17"/>
      <c r="C193" s="17"/>
      <c r="D193" s="21"/>
      <c r="E193" s="22" t="str">
        <f aca="false">IF(OR(D193="",B193="",C193=""),"",IF(COUNTIFS($B$2:$B$501,B193,$C$2:$C$501,C193,$A$2:$A$501,"&lt;"&amp;A193)=0,"",_xlfn.MAXIFS($D$2:$D$501,$B$2:$B$501,B193,$C$2:$C$501,C193,$A$2:$A$501,"&lt;"&amp;A193)))</f>
        <v/>
      </c>
      <c r="F193" s="22" t="str">
        <f aca="false">IF(E193="","",D193-E193)</f>
        <v/>
      </c>
      <c r="G193" s="12" t="str">
        <f aca="false">IF(C193="","",IFERROR(INDEX(Beállítások!$B$2:$B$4,MATCH(C193,{"Villany";"Víz";"Gáz"},0)),""))</f>
        <v/>
      </c>
      <c r="H193" s="12" t="str">
        <f aca="false">IF(OR(F193="",G193=""),"",F193*G193)</f>
        <v/>
      </c>
    </row>
    <row r="194" customFormat="false" ht="15" hidden="false" customHeight="false" outlineLevel="0" collapsed="false">
      <c r="A194" s="18"/>
      <c r="B194" s="17"/>
      <c r="C194" s="17"/>
      <c r="D194" s="21"/>
      <c r="E194" s="22" t="str">
        <f aca="false">IF(OR(D194="",B194="",C194=""),"",IF(COUNTIFS($B$2:$B$501,B194,$C$2:$C$501,C194,$A$2:$A$501,"&lt;"&amp;A194)=0,"",_xlfn.MAXIFS($D$2:$D$501,$B$2:$B$501,B194,$C$2:$C$501,C194,$A$2:$A$501,"&lt;"&amp;A194)))</f>
        <v/>
      </c>
      <c r="F194" s="22" t="str">
        <f aca="false">IF(E194="","",D194-E194)</f>
        <v/>
      </c>
      <c r="G194" s="12" t="str">
        <f aca="false">IF(C194="","",IFERROR(INDEX(Beállítások!$B$2:$B$4,MATCH(C194,{"Villany";"Víz";"Gáz"},0)),""))</f>
        <v/>
      </c>
      <c r="H194" s="12" t="str">
        <f aca="false">IF(OR(F194="",G194=""),"",F194*G194)</f>
        <v/>
      </c>
    </row>
    <row r="195" customFormat="false" ht="15" hidden="false" customHeight="false" outlineLevel="0" collapsed="false">
      <c r="A195" s="18"/>
      <c r="B195" s="17"/>
      <c r="C195" s="17"/>
      <c r="D195" s="21"/>
      <c r="E195" s="22" t="str">
        <f aca="false">IF(OR(D195="",B195="",C195=""),"",IF(COUNTIFS($B$2:$B$501,B195,$C$2:$C$501,C195,$A$2:$A$501,"&lt;"&amp;A195)=0,"",_xlfn.MAXIFS($D$2:$D$501,$B$2:$B$501,B195,$C$2:$C$501,C195,$A$2:$A$501,"&lt;"&amp;A195)))</f>
        <v/>
      </c>
      <c r="F195" s="22" t="str">
        <f aca="false">IF(E195="","",D195-E195)</f>
        <v/>
      </c>
      <c r="G195" s="12" t="str">
        <f aca="false">IF(C195="","",IFERROR(INDEX(Beállítások!$B$2:$B$4,MATCH(C195,{"Villany";"Víz";"Gáz"},0)),""))</f>
        <v/>
      </c>
      <c r="H195" s="12" t="str">
        <f aca="false">IF(OR(F195="",G195=""),"",F195*G195)</f>
        <v/>
      </c>
    </row>
    <row r="196" customFormat="false" ht="15" hidden="false" customHeight="false" outlineLevel="0" collapsed="false">
      <c r="A196" s="18"/>
      <c r="B196" s="17"/>
      <c r="C196" s="17"/>
      <c r="D196" s="21"/>
      <c r="E196" s="22" t="str">
        <f aca="false">IF(OR(D196="",B196="",C196=""),"",IF(COUNTIFS($B$2:$B$501,B196,$C$2:$C$501,C196,$A$2:$A$501,"&lt;"&amp;A196)=0,"",_xlfn.MAXIFS($D$2:$D$501,$B$2:$B$501,B196,$C$2:$C$501,C196,$A$2:$A$501,"&lt;"&amp;A196)))</f>
        <v/>
      </c>
      <c r="F196" s="22" t="str">
        <f aca="false">IF(E196="","",D196-E196)</f>
        <v/>
      </c>
      <c r="G196" s="12" t="str">
        <f aca="false">IF(C196="","",IFERROR(INDEX(Beállítások!$B$2:$B$4,MATCH(C196,{"Villany";"Víz";"Gáz"},0)),""))</f>
        <v/>
      </c>
      <c r="H196" s="12" t="str">
        <f aca="false">IF(OR(F196="",G196=""),"",F196*G196)</f>
        <v/>
      </c>
    </row>
    <row r="197" customFormat="false" ht="15" hidden="false" customHeight="false" outlineLevel="0" collapsed="false">
      <c r="A197" s="18"/>
      <c r="B197" s="17"/>
      <c r="C197" s="17"/>
      <c r="D197" s="21"/>
      <c r="E197" s="22" t="str">
        <f aca="false">IF(OR(D197="",B197="",C197=""),"",IF(COUNTIFS($B$2:$B$501,B197,$C$2:$C$501,C197,$A$2:$A$501,"&lt;"&amp;A197)=0,"",_xlfn.MAXIFS($D$2:$D$501,$B$2:$B$501,B197,$C$2:$C$501,C197,$A$2:$A$501,"&lt;"&amp;A197)))</f>
        <v/>
      </c>
      <c r="F197" s="22" t="str">
        <f aca="false">IF(E197="","",D197-E197)</f>
        <v/>
      </c>
      <c r="G197" s="12" t="str">
        <f aca="false">IF(C197="","",IFERROR(INDEX(Beállítások!$B$2:$B$4,MATCH(C197,{"Villany";"Víz";"Gáz"},0)),""))</f>
        <v/>
      </c>
      <c r="H197" s="12" t="str">
        <f aca="false">IF(OR(F197="",G197=""),"",F197*G197)</f>
        <v/>
      </c>
    </row>
    <row r="198" customFormat="false" ht="15" hidden="false" customHeight="false" outlineLevel="0" collapsed="false">
      <c r="A198" s="18"/>
      <c r="B198" s="17"/>
      <c r="C198" s="17"/>
      <c r="D198" s="21"/>
      <c r="E198" s="22" t="str">
        <f aca="false">IF(OR(D198="",B198="",C198=""),"",IF(COUNTIFS($B$2:$B$501,B198,$C$2:$C$501,C198,$A$2:$A$501,"&lt;"&amp;A198)=0,"",_xlfn.MAXIFS($D$2:$D$501,$B$2:$B$501,B198,$C$2:$C$501,C198,$A$2:$A$501,"&lt;"&amp;A198)))</f>
        <v/>
      </c>
      <c r="F198" s="22" t="str">
        <f aca="false">IF(E198="","",D198-E198)</f>
        <v/>
      </c>
      <c r="G198" s="12" t="str">
        <f aca="false">IF(C198="","",IFERROR(INDEX(Beállítások!$B$2:$B$4,MATCH(C198,{"Villany";"Víz";"Gáz"},0)),""))</f>
        <v/>
      </c>
      <c r="H198" s="12" t="str">
        <f aca="false">IF(OR(F198="",G198=""),"",F198*G198)</f>
        <v/>
      </c>
    </row>
    <row r="199" customFormat="false" ht="15" hidden="false" customHeight="false" outlineLevel="0" collapsed="false">
      <c r="A199" s="18"/>
      <c r="B199" s="17"/>
      <c r="C199" s="17"/>
      <c r="D199" s="21"/>
      <c r="E199" s="22" t="str">
        <f aca="false">IF(OR(D199="",B199="",C199=""),"",IF(COUNTIFS($B$2:$B$501,B199,$C$2:$C$501,C199,$A$2:$A$501,"&lt;"&amp;A199)=0,"",_xlfn.MAXIFS($D$2:$D$501,$B$2:$B$501,B199,$C$2:$C$501,C199,$A$2:$A$501,"&lt;"&amp;A199)))</f>
        <v/>
      </c>
      <c r="F199" s="22" t="str">
        <f aca="false">IF(E199="","",D199-E199)</f>
        <v/>
      </c>
      <c r="G199" s="12" t="str">
        <f aca="false">IF(C199="","",IFERROR(INDEX(Beállítások!$B$2:$B$4,MATCH(C199,{"Villany";"Víz";"Gáz"},0)),""))</f>
        <v/>
      </c>
      <c r="H199" s="12" t="str">
        <f aca="false">IF(OR(F199="",G199=""),"",F199*G199)</f>
        <v/>
      </c>
    </row>
    <row r="200" customFormat="false" ht="15" hidden="false" customHeight="false" outlineLevel="0" collapsed="false">
      <c r="A200" s="18"/>
      <c r="B200" s="17"/>
      <c r="C200" s="17"/>
      <c r="D200" s="21"/>
      <c r="E200" s="22" t="str">
        <f aca="false">IF(OR(D200="",B200="",C200=""),"",IF(COUNTIFS($B$2:$B$501,B200,$C$2:$C$501,C200,$A$2:$A$501,"&lt;"&amp;A200)=0,"",_xlfn.MAXIFS($D$2:$D$501,$B$2:$B$501,B200,$C$2:$C$501,C200,$A$2:$A$501,"&lt;"&amp;A200)))</f>
        <v/>
      </c>
      <c r="F200" s="22" t="str">
        <f aca="false">IF(E200="","",D200-E200)</f>
        <v/>
      </c>
      <c r="G200" s="12" t="str">
        <f aca="false">IF(C200="","",IFERROR(INDEX(Beállítások!$B$2:$B$4,MATCH(C200,{"Villany";"Víz";"Gáz"},0)),""))</f>
        <v/>
      </c>
      <c r="H200" s="12" t="str">
        <f aca="false">IF(OR(F200="",G200=""),"",F200*G200)</f>
        <v/>
      </c>
    </row>
    <row r="201" customFormat="false" ht="15" hidden="false" customHeight="false" outlineLevel="0" collapsed="false">
      <c r="A201" s="18"/>
      <c r="B201" s="17"/>
      <c r="C201" s="17"/>
      <c r="D201" s="21"/>
      <c r="E201" s="22" t="str">
        <f aca="false">IF(OR(D201="",B201="",C201=""),"",IF(COUNTIFS($B$2:$B$501,B201,$C$2:$C$501,C201,$A$2:$A$501,"&lt;"&amp;A201)=0,"",_xlfn.MAXIFS($D$2:$D$501,$B$2:$B$501,B201,$C$2:$C$501,C201,$A$2:$A$501,"&lt;"&amp;A201)))</f>
        <v/>
      </c>
      <c r="F201" s="22" t="str">
        <f aca="false">IF(E201="","",D201-E201)</f>
        <v/>
      </c>
      <c r="G201" s="12" t="str">
        <f aca="false">IF(C201="","",IFERROR(INDEX(Beállítások!$B$2:$B$4,MATCH(C201,{"Villany";"Víz";"Gáz"},0)),""))</f>
        <v/>
      </c>
      <c r="H201" s="12" t="str">
        <f aca="false">IF(OR(F201="",G201=""),"",F201*G201)</f>
        <v/>
      </c>
    </row>
    <row r="202" customFormat="false" ht="15" hidden="false" customHeight="false" outlineLevel="0" collapsed="false">
      <c r="A202" s="18"/>
      <c r="B202" s="17"/>
      <c r="C202" s="17"/>
      <c r="D202" s="21"/>
      <c r="E202" s="22" t="str">
        <f aca="false">IF(OR(D202="",B202="",C202=""),"",IF(COUNTIFS($B$2:$B$501,B202,$C$2:$C$501,C202,$A$2:$A$501,"&lt;"&amp;A202)=0,"",_xlfn.MAXIFS($D$2:$D$501,$B$2:$B$501,B202,$C$2:$C$501,C202,$A$2:$A$501,"&lt;"&amp;A202)))</f>
        <v/>
      </c>
      <c r="F202" s="22" t="str">
        <f aca="false">IF(E202="","",D202-E202)</f>
        <v/>
      </c>
      <c r="G202" s="12" t="str">
        <f aca="false">IF(C202="","",IFERROR(INDEX(Beállítások!$B$2:$B$4,MATCH(C202,{"Villany";"Víz";"Gáz"},0)),""))</f>
        <v/>
      </c>
      <c r="H202" s="12" t="str">
        <f aca="false">IF(OR(F202="",G202=""),"",F202*G202)</f>
        <v/>
      </c>
    </row>
    <row r="203" customFormat="false" ht="15" hidden="false" customHeight="false" outlineLevel="0" collapsed="false">
      <c r="A203" s="18"/>
      <c r="B203" s="17"/>
      <c r="C203" s="17"/>
      <c r="D203" s="21"/>
      <c r="E203" s="22" t="str">
        <f aca="false">IF(OR(D203="",B203="",C203=""),"",IF(COUNTIFS($B$2:$B$501,B203,$C$2:$C$501,C203,$A$2:$A$501,"&lt;"&amp;A203)=0,"",_xlfn.MAXIFS($D$2:$D$501,$B$2:$B$501,B203,$C$2:$C$501,C203,$A$2:$A$501,"&lt;"&amp;A203)))</f>
        <v/>
      </c>
      <c r="F203" s="22" t="str">
        <f aca="false">IF(E203="","",D203-E203)</f>
        <v/>
      </c>
      <c r="G203" s="12" t="str">
        <f aca="false">IF(C203="","",IFERROR(INDEX(Beállítások!$B$2:$B$4,MATCH(C203,{"Villany";"Víz";"Gáz"},0)),""))</f>
        <v/>
      </c>
      <c r="H203" s="12" t="str">
        <f aca="false">IF(OR(F203="",G203=""),"",F203*G203)</f>
        <v/>
      </c>
    </row>
    <row r="204" customFormat="false" ht="15" hidden="false" customHeight="false" outlineLevel="0" collapsed="false">
      <c r="A204" s="18"/>
      <c r="B204" s="17"/>
      <c r="C204" s="17"/>
      <c r="D204" s="21"/>
      <c r="E204" s="22" t="str">
        <f aca="false">IF(OR(D204="",B204="",C204=""),"",IF(COUNTIFS($B$2:$B$501,B204,$C$2:$C$501,C204,$A$2:$A$501,"&lt;"&amp;A204)=0,"",_xlfn.MAXIFS($D$2:$D$501,$B$2:$B$501,B204,$C$2:$C$501,C204,$A$2:$A$501,"&lt;"&amp;A204)))</f>
        <v/>
      </c>
      <c r="F204" s="22" t="str">
        <f aca="false">IF(E204="","",D204-E204)</f>
        <v/>
      </c>
      <c r="G204" s="12" t="str">
        <f aca="false">IF(C204="","",IFERROR(INDEX(Beállítások!$B$2:$B$4,MATCH(C204,{"Villany";"Víz";"Gáz"},0)),""))</f>
        <v/>
      </c>
      <c r="H204" s="12" t="str">
        <f aca="false">IF(OR(F204="",G204=""),"",F204*G204)</f>
        <v/>
      </c>
    </row>
    <row r="205" customFormat="false" ht="15" hidden="false" customHeight="false" outlineLevel="0" collapsed="false">
      <c r="A205" s="18"/>
      <c r="B205" s="17"/>
      <c r="C205" s="17"/>
      <c r="D205" s="21"/>
      <c r="E205" s="22" t="str">
        <f aca="false">IF(OR(D205="",B205="",C205=""),"",IF(COUNTIFS($B$2:$B$501,B205,$C$2:$C$501,C205,$A$2:$A$501,"&lt;"&amp;A205)=0,"",_xlfn.MAXIFS($D$2:$D$501,$B$2:$B$501,B205,$C$2:$C$501,C205,$A$2:$A$501,"&lt;"&amp;A205)))</f>
        <v/>
      </c>
      <c r="F205" s="22" t="str">
        <f aca="false">IF(E205="","",D205-E205)</f>
        <v/>
      </c>
      <c r="G205" s="12" t="str">
        <f aca="false">IF(C205="","",IFERROR(INDEX(Beállítások!$B$2:$B$4,MATCH(C205,{"Villany";"Víz";"Gáz"},0)),""))</f>
        <v/>
      </c>
      <c r="H205" s="12" t="str">
        <f aca="false">IF(OR(F205="",G205=""),"",F205*G205)</f>
        <v/>
      </c>
    </row>
    <row r="206" customFormat="false" ht="15" hidden="false" customHeight="false" outlineLevel="0" collapsed="false">
      <c r="A206" s="18"/>
      <c r="B206" s="17"/>
      <c r="C206" s="17"/>
      <c r="D206" s="21"/>
      <c r="E206" s="22" t="str">
        <f aca="false">IF(OR(D206="",B206="",C206=""),"",IF(COUNTIFS($B$2:$B$501,B206,$C$2:$C$501,C206,$A$2:$A$501,"&lt;"&amp;A206)=0,"",_xlfn.MAXIFS($D$2:$D$501,$B$2:$B$501,B206,$C$2:$C$501,C206,$A$2:$A$501,"&lt;"&amp;A206)))</f>
        <v/>
      </c>
      <c r="F206" s="22" t="str">
        <f aca="false">IF(E206="","",D206-E206)</f>
        <v/>
      </c>
      <c r="G206" s="12" t="str">
        <f aca="false">IF(C206="","",IFERROR(INDEX(Beállítások!$B$2:$B$4,MATCH(C206,{"Villany";"Víz";"Gáz"},0)),""))</f>
        <v/>
      </c>
      <c r="H206" s="12" t="str">
        <f aca="false">IF(OR(F206="",G206=""),"",F206*G206)</f>
        <v/>
      </c>
    </row>
    <row r="207" customFormat="false" ht="15" hidden="false" customHeight="false" outlineLevel="0" collapsed="false">
      <c r="A207" s="18"/>
      <c r="B207" s="17"/>
      <c r="C207" s="17"/>
      <c r="D207" s="21"/>
      <c r="E207" s="22" t="str">
        <f aca="false">IF(OR(D207="",B207="",C207=""),"",IF(COUNTIFS($B$2:$B$501,B207,$C$2:$C$501,C207,$A$2:$A$501,"&lt;"&amp;A207)=0,"",_xlfn.MAXIFS($D$2:$D$501,$B$2:$B$501,B207,$C$2:$C$501,C207,$A$2:$A$501,"&lt;"&amp;A207)))</f>
        <v/>
      </c>
      <c r="F207" s="22" t="str">
        <f aca="false">IF(E207="","",D207-E207)</f>
        <v/>
      </c>
      <c r="G207" s="12" t="str">
        <f aca="false">IF(C207="","",IFERROR(INDEX(Beállítások!$B$2:$B$4,MATCH(C207,{"Villany";"Víz";"Gáz"},0)),""))</f>
        <v/>
      </c>
      <c r="H207" s="12" t="str">
        <f aca="false">IF(OR(F207="",G207=""),"",F207*G207)</f>
        <v/>
      </c>
    </row>
    <row r="208" customFormat="false" ht="15" hidden="false" customHeight="false" outlineLevel="0" collapsed="false">
      <c r="A208" s="18"/>
      <c r="B208" s="17"/>
      <c r="C208" s="17"/>
      <c r="D208" s="21"/>
      <c r="E208" s="22" t="str">
        <f aca="false">IF(OR(D208="",B208="",C208=""),"",IF(COUNTIFS($B$2:$B$501,B208,$C$2:$C$501,C208,$A$2:$A$501,"&lt;"&amp;A208)=0,"",_xlfn.MAXIFS($D$2:$D$501,$B$2:$B$501,B208,$C$2:$C$501,C208,$A$2:$A$501,"&lt;"&amp;A208)))</f>
        <v/>
      </c>
      <c r="F208" s="22" t="str">
        <f aca="false">IF(E208="","",D208-E208)</f>
        <v/>
      </c>
      <c r="G208" s="12" t="str">
        <f aca="false">IF(C208="","",IFERROR(INDEX(Beállítások!$B$2:$B$4,MATCH(C208,{"Villany";"Víz";"Gáz"},0)),""))</f>
        <v/>
      </c>
      <c r="H208" s="12" t="str">
        <f aca="false">IF(OR(F208="",G208=""),"",F208*G208)</f>
        <v/>
      </c>
    </row>
    <row r="209" customFormat="false" ht="15" hidden="false" customHeight="false" outlineLevel="0" collapsed="false">
      <c r="A209" s="18"/>
      <c r="B209" s="17"/>
      <c r="C209" s="17"/>
      <c r="D209" s="21"/>
      <c r="E209" s="22" t="str">
        <f aca="false">IF(OR(D209="",B209="",C209=""),"",IF(COUNTIFS($B$2:$B$501,B209,$C$2:$C$501,C209,$A$2:$A$501,"&lt;"&amp;A209)=0,"",_xlfn.MAXIFS($D$2:$D$501,$B$2:$B$501,B209,$C$2:$C$501,C209,$A$2:$A$501,"&lt;"&amp;A209)))</f>
        <v/>
      </c>
      <c r="F209" s="22" t="str">
        <f aca="false">IF(E209="","",D209-E209)</f>
        <v/>
      </c>
      <c r="G209" s="12" t="str">
        <f aca="false">IF(C209="","",IFERROR(INDEX(Beállítások!$B$2:$B$4,MATCH(C209,{"Villany";"Víz";"Gáz"},0)),""))</f>
        <v/>
      </c>
      <c r="H209" s="12" t="str">
        <f aca="false">IF(OR(F209="",G209=""),"",F209*G209)</f>
        <v/>
      </c>
    </row>
    <row r="210" customFormat="false" ht="15" hidden="false" customHeight="false" outlineLevel="0" collapsed="false">
      <c r="A210" s="18"/>
      <c r="B210" s="17"/>
      <c r="C210" s="17"/>
      <c r="D210" s="21"/>
      <c r="E210" s="22" t="str">
        <f aca="false">IF(OR(D210="",B210="",C210=""),"",IF(COUNTIFS($B$2:$B$501,B210,$C$2:$C$501,C210,$A$2:$A$501,"&lt;"&amp;A210)=0,"",_xlfn.MAXIFS($D$2:$D$501,$B$2:$B$501,B210,$C$2:$C$501,C210,$A$2:$A$501,"&lt;"&amp;A210)))</f>
        <v/>
      </c>
      <c r="F210" s="22" t="str">
        <f aca="false">IF(E210="","",D210-E210)</f>
        <v/>
      </c>
      <c r="G210" s="12" t="str">
        <f aca="false">IF(C210="","",IFERROR(INDEX(Beállítások!$B$2:$B$4,MATCH(C210,{"Villany";"Víz";"Gáz"},0)),""))</f>
        <v/>
      </c>
      <c r="H210" s="12" t="str">
        <f aca="false">IF(OR(F210="",G210=""),"",F210*G210)</f>
        <v/>
      </c>
    </row>
    <row r="211" customFormat="false" ht="15" hidden="false" customHeight="false" outlineLevel="0" collapsed="false">
      <c r="A211" s="18"/>
      <c r="B211" s="17"/>
      <c r="C211" s="17"/>
      <c r="D211" s="21"/>
      <c r="E211" s="22" t="str">
        <f aca="false">IF(OR(D211="",B211="",C211=""),"",IF(COUNTIFS($B$2:$B$501,B211,$C$2:$C$501,C211,$A$2:$A$501,"&lt;"&amp;A211)=0,"",_xlfn.MAXIFS($D$2:$D$501,$B$2:$B$501,B211,$C$2:$C$501,C211,$A$2:$A$501,"&lt;"&amp;A211)))</f>
        <v/>
      </c>
      <c r="F211" s="22" t="str">
        <f aca="false">IF(E211="","",D211-E211)</f>
        <v/>
      </c>
      <c r="G211" s="12" t="str">
        <f aca="false">IF(C211="","",IFERROR(INDEX(Beállítások!$B$2:$B$4,MATCH(C211,{"Villany";"Víz";"Gáz"},0)),""))</f>
        <v/>
      </c>
      <c r="H211" s="12" t="str">
        <f aca="false">IF(OR(F211="",G211=""),"",F211*G211)</f>
        <v/>
      </c>
    </row>
    <row r="212" customFormat="false" ht="15" hidden="false" customHeight="false" outlineLevel="0" collapsed="false">
      <c r="A212" s="18"/>
      <c r="B212" s="17"/>
      <c r="C212" s="17"/>
      <c r="D212" s="21"/>
      <c r="E212" s="22" t="str">
        <f aca="false">IF(OR(D212="",B212="",C212=""),"",IF(COUNTIFS($B$2:$B$501,B212,$C$2:$C$501,C212,$A$2:$A$501,"&lt;"&amp;A212)=0,"",_xlfn.MAXIFS($D$2:$D$501,$B$2:$B$501,B212,$C$2:$C$501,C212,$A$2:$A$501,"&lt;"&amp;A212)))</f>
        <v/>
      </c>
      <c r="F212" s="22" t="str">
        <f aca="false">IF(E212="","",D212-E212)</f>
        <v/>
      </c>
      <c r="G212" s="12" t="str">
        <f aca="false">IF(C212="","",IFERROR(INDEX(Beállítások!$B$2:$B$4,MATCH(C212,{"Villany";"Víz";"Gáz"},0)),""))</f>
        <v/>
      </c>
      <c r="H212" s="12" t="str">
        <f aca="false">IF(OR(F212="",G212=""),"",F212*G212)</f>
        <v/>
      </c>
    </row>
    <row r="213" customFormat="false" ht="15" hidden="false" customHeight="false" outlineLevel="0" collapsed="false">
      <c r="A213" s="18"/>
      <c r="B213" s="17"/>
      <c r="C213" s="17"/>
      <c r="D213" s="21"/>
      <c r="E213" s="22" t="str">
        <f aca="false">IF(OR(D213="",B213="",C213=""),"",IF(COUNTIFS($B$2:$B$501,B213,$C$2:$C$501,C213,$A$2:$A$501,"&lt;"&amp;A213)=0,"",_xlfn.MAXIFS($D$2:$D$501,$B$2:$B$501,B213,$C$2:$C$501,C213,$A$2:$A$501,"&lt;"&amp;A213)))</f>
        <v/>
      </c>
      <c r="F213" s="22" t="str">
        <f aca="false">IF(E213="","",D213-E213)</f>
        <v/>
      </c>
      <c r="G213" s="12" t="str">
        <f aca="false">IF(C213="","",IFERROR(INDEX(Beállítások!$B$2:$B$4,MATCH(C213,{"Villany";"Víz";"Gáz"},0)),""))</f>
        <v/>
      </c>
      <c r="H213" s="12" t="str">
        <f aca="false">IF(OR(F213="",G213=""),"",F213*G213)</f>
        <v/>
      </c>
    </row>
    <row r="214" customFormat="false" ht="15" hidden="false" customHeight="false" outlineLevel="0" collapsed="false">
      <c r="A214" s="18"/>
      <c r="B214" s="17"/>
      <c r="C214" s="17"/>
      <c r="D214" s="21"/>
      <c r="E214" s="22" t="str">
        <f aca="false">IF(OR(D214="",B214="",C214=""),"",IF(COUNTIFS($B$2:$B$501,B214,$C$2:$C$501,C214,$A$2:$A$501,"&lt;"&amp;A214)=0,"",_xlfn.MAXIFS($D$2:$D$501,$B$2:$B$501,B214,$C$2:$C$501,C214,$A$2:$A$501,"&lt;"&amp;A214)))</f>
        <v/>
      </c>
      <c r="F214" s="22" t="str">
        <f aca="false">IF(E214="","",D214-E214)</f>
        <v/>
      </c>
      <c r="G214" s="12" t="str">
        <f aca="false">IF(C214="","",IFERROR(INDEX(Beállítások!$B$2:$B$4,MATCH(C214,{"Villany";"Víz";"Gáz"},0)),""))</f>
        <v/>
      </c>
      <c r="H214" s="12" t="str">
        <f aca="false">IF(OR(F214="",G214=""),"",F214*G214)</f>
        <v/>
      </c>
    </row>
    <row r="215" customFormat="false" ht="15" hidden="false" customHeight="false" outlineLevel="0" collapsed="false">
      <c r="A215" s="18"/>
      <c r="B215" s="17"/>
      <c r="C215" s="17"/>
      <c r="D215" s="21"/>
      <c r="E215" s="22" t="str">
        <f aca="false">IF(OR(D215="",B215="",C215=""),"",IF(COUNTIFS($B$2:$B$501,B215,$C$2:$C$501,C215,$A$2:$A$501,"&lt;"&amp;A215)=0,"",_xlfn.MAXIFS($D$2:$D$501,$B$2:$B$501,B215,$C$2:$C$501,C215,$A$2:$A$501,"&lt;"&amp;A215)))</f>
        <v/>
      </c>
      <c r="F215" s="22" t="str">
        <f aca="false">IF(E215="","",D215-E215)</f>
        <v/>
      </c>
      <c r="G215" s="12" t="str">
        <f aca="false">IF(C215="","",IFERROR(INDEX(Beállítások!$B$2:$B$4,MATCH(C215,{"Villany";"Víz";"Gáz"},0)),""))</f>
        <v/>
      </c>
      <c r="H215" s="12" t="str">
        <f aca="false">IF(OR(F215="",G215=""),"",F215*G215)</f>
        <v/>
      </c>
    </row>
    <row r="216" customFormat="false" ht="15" hidden="false" customHeight="false" outlineLevel="0" collapsed="false">
      <c r="A216" s="18"/>
      <c r="B216" s="17"/>
      <c r="C216" s="17"/>
      <c r="D216" s="21"/>
      <c r="E216" s="22" t="str">
        <f aca="false">IF(OR(D216="",B216="",C216=""),"",IF(COUNTIFS($B$2:$B$501,B216,$C$2:$C$501,C216,$A$2:$A$501,"&lt;"&amp;A216)=0,"",_xlfn.MAXIFS($D$2:$D$501,$B$2:$B$501,B216,$C$2:$C$501,C216,$A$2:$A$501,"&lt;"&amp;A216)))</f>
        <v/>
      </c>
      <c r="F216" s="22" t="str">
        <f aca="false">IF(E216="","",D216-E216)</f>
        <v/>
      </c>
      <c r="G216" s="12" t="str">
        <f aca="false">IF(C216="","",IFERROR(INDEX(Beállítások!$B$2:$B$4,MATCH(C216,{"Villany";"Víz";"Gáz"},0)),""))</f>
        <v/>
      </c>
      <c r="H216" s="12" t="str">
        <f aca="false">IF(OR(F216="",G216=""),"",F216*G216)</f>
        <v/>
      </c>
    </row>
    <row r="217" customFormat="false" ht="15" hidden="false" customHeight="false" outlineLevel="0" collapsed="false">
      <c r="A217" s="18"/>
      <c r="B217" s="17"/>
      <c r="C217" s="17"/>
      <c r="D217" s="21"/>
      <c r="E217" s="22" t="str">
        <f aca="false">IF(OR(D217="",B217="",C217=""),"",IF(COUNTIFS($B$2:$B$501,B217,$C$2:$C$501,C217,$A$2:$A$501,"&lt;"&amp;A217)=0,"",_xlfn.MAXIFS($D$2:$D$501,$B$2:$B$501,B217,$C$2:$C$501,C217,$A$2:$A$501,"&lt;"&amp;A217)))</f>
        <v/>
      </c>
      <c r="F217" s="22" t="str">
        <f aca="false">IF(E217="","",D217-E217)</f>
        <v/>
      </c>
      <c r="G217" s="12" t="str">
        <f aca="false">IF(C217="","",IFERROR(INDEX(Beállítások!$B$2:$B$4,MATCH(C217,{"Villany";"Víz";"Gáz"},0)),""))</f>
        <v/>
      </c>
      <c r="H217" s="12" t="str">
        <f aca="false">IF(OR(F217="",G217=""),"",F217*G217)</f>
        <v/>
      </c>
    </row>
    <row r="218" customFormat="false" ht="15" hidden="false" customHeight="false" outlineLevel="0" collapsed="false">
      <c r="A218" s="18"/>
      <c r="B218" s="17"/>
      <c r="C218" s="17"/>
      <c r="D218" s="21"/>
      <c r="E218" s="22" t="str">
        <f aca="false">IF(OR(D218="",B218="",C218=""),"",IF(COUNTIFS($B$2:$B$501,B218,$C$2:$C$501,C218,$A$2:$A$501,"&lt;"&amp;A218)=0,"",_xlfn.MAXIFS($D$2:$D$501,$B$2:$B$501,B218,$C$2:$C$501,C218,$A$2:$A$501,"&lt;"&amp;A218)))</f>
        <v/>
      </c>
      <c r="F218" s="22" t="str">
        <f aca="false">IF(E218="","",D218-E218)</f>
        <v/>
      </c>
      <c r="G218" s="12" t="str">
        <f aca="false">IF(C218="","",IFERROR(INDEX(Beállítások!$B$2:$B$4,MATCH(C218,{"Villany";"Víz";"Gáz"},0)),""))</f>
        <v/>
      </c>
      <c r="H218" s="12" t="str">
        <f aca="false">IF(OR(F218="",G218=""),"",F218*G218)</f>
        <v/>
      </c>
    </row>
    <row r="219" customFormat="false" ht="15" hidden="false" customHeight="false" outlineLevel="0" collapsed="false">
      <c r="A219" s="18"/>
      <c r="B219" s="17"/>
      <c r="C219" s="17"/>
      <c r="D219" s="21"/>
      <c r="E219" s="22" t="str">
        <f aca="false">IF(OR(D219="",B219="",C219=""),"",IF(COUNTIFS($B$2:$B$501,B219,$C$2:$C$501,C219,$A$2:$A$501,"&lt;"&amp;A219)=0,"",_xlfn.MAXIFS($D$2:$D$501,$B$2:$B$501,B219,$C$2:$C$501,C219,$A$2:$A$501,"&lt;"&amp;A219)))</f>
        <v/>
      </c>
      <c r="F219" s="22" t="str">
        <f aca="false">IF(E219="","",D219-E219)</f>
        <v/>
      </c>
      <c r="G219" s="12" t="str">
        <f aca="false">IF(C219="","",IFERROR(INDEX(Beállítások!$B$2:$B$4,MATCH(C219,{"Villany";"Víz";"Gáz"},0)),""))</f>
        <v/>
      </c>
      <c r="H219" s="12" t="str">
        <f aca="false">IF(OR(F219="",G219=""),"",F219*G219)</f>
        <v/>
      </c>
    </row>
    <row r="220" customFormat="false" ht="15" hidden="false" customHeight="false" outlineLevel="0" collapsed="false">
      <c r="A220" s="18"/>
      <c r="B220" s="17"/>
      <c r="C220" s="17"/>
      <c r="D220" s="21"/>
      <c r="E220" s="22" t="str">
        <f aca="false">IF(OR(D220="",B220="",C220=""),"",IF(COUNTIFS($B$2:$B$501,B220,$C$2:$C$501,C220,$A$2:$A$501,"&lt;"&amp;A220)=0,"",_xlfn.MAXIFS($D$2:$D$501,$B$2:$B$501,B220,$C$2:$C$501,C220,$A$2:$A$501,"&lt;"&amp;A220)))</f>
        <v/>
      </c>
      <c r="F220" s="22" t="str">
        <f aca="false">IF(E220="","",D220-E220)</f>
        <v/>
      </c>
      <c r="G220" s="12" t="str">
        <f aca="false">IF(C220="","",IFERROR(INDEX(Beállítások!$B$2:$B$4,MATCH(C220,{"Villany";"Víz";"Gáz"},0)),""))</f>
        <v/>
      </c>
      <c r="H220" s="12" t="str">
        <f aca="false">IF(OR(F220="",G220=""),"",F220*G220)</f>
        <v/>
      </c>
    </row>
    <row r="221" customFormat="false" ht="15" hidden="false" customHeight="false" outlineLevel="0" collapsed="false">
      <c r="A221" s="18"/>
      <c r="B221" s="17"/>
      <c r="C221" s="17"/>
      <c r="D221" s="21"/>
      <c r="E221" s="22" t="str">
        <f aca="false">IF(OR(D221="",B221="",C221=""),"",IF(COUNTIFS($B$2:$B$501,B221,$C$2:$C$501,C221,$A$2:$A$501,"&lt;"&amp;A221)=0,"",_xlfn.MAXIFS($D$2:$D$501,$B$2:$B$501,B221,$C$2:$C$501,C221,$A$2:$A$501,"&lt;"&amp;A221)))</f>
        <v/>
      </c>
      <c r="F221" s="22" t="str">
        <f aca="false">IF(E221="","",D221-E221)</f>
        <v/>
      </c>
      <c r="G221" s="12" t="str">
        <f aca="false">IF(C221="","",IFERROR(INDEX(Beállítások!$B$2:$B$4,MATCH(C221,{"Villany";"Víz";"Gáz"},0)),""))</f>
        <v/>
      </c>
      <c r="H221" s="12" t="str">
        <f aca="false">IF(OR(F221="",G221=""),"",F221*G221)</f>
        <v/>
      </c>
    </row>
    <row r="222" customFormat="false" ht="15" hidden="false" customHeight="false" outlineLevel="0" collapsed="false">
      <c r="A222" s="18"/>
      <c r="B222" s="17"/>
      <c r="C222" s="17"/>
      <c r="D222" s="21"/>
      <c r="E222" s="22" t="str">
        <f aca="false">IF(OR(D222="",B222="",C222=""),"",IF(COUNTIFS($B$2:$B$501,B222,$C$2:$C$501,C222,$A$2:$A$501,"&lt;"&amp;A222)=0,"",_xlfn.MAXIFS($D$2:$D$501,$B$2:$B$501,B222,$C$2:$C$501,C222,$A$2:$A$501,"&lt;"&amp;A222)))</f>
        <v/>
      </c>
      <c r="F222" s="22" t="str">
        <f aca="false">IF(E222="","",D222-E222)</f>
        <v/>
      </c>
      <c r="G222" s="12" t="str">
        <f aca="false">IF(C222="","",IFERROR(INDEX(Beállítások!$B$2:$B$4,MATCH(C222,{"Villany";"Víz";"Gáz"},0)),""))</f>
        <v/>
      </c>
      <c r="H222" s="12" t="str">
        <f aca="false">IF(OR(F222="",G222=""),"",F222*G222)</f>
        <v/>
      </c>
    </row>
    <row r="223" customFormat="false" ht="15" hidden="false" customHeight="false" outlineLevel="0" collapsed="false">
      <c r="A223" s="18"/>
      <c r="B223" s="17"/>
      <c r="C223" s="17"/>
      <c r="D223" s="21"/>
      <c r="E223" s="22" t="str">
        <f aca="false">IF(OR(D223="",B223="",C223=""),"",IF(COUNTIFS($B$2:$B$501,B223,$C$2:$C$501,C223,$A$2:$A$501,"&lt;"&amp;A223)=0,"",_xlfn.MAXIFS($D$2:$D$501,$B$2:$B$501,B223,$C$2:$C$501,C223,$A$2:$A$501,"&lt;"&amp;A223)))</f>
        <v/>
      </c>
      <c r="F223" s="22" t="str">
        <f aca="false">IF(E223="","",D223-E223)</f>
        <v/>
      </c>
      <c r="G223" s="12" t="str">
        <f aca="false">IF(C223="","",IFERROR(INDEX(Beállítások!$B$2:$B$4,MATCH(C223,{"Villany";"Víz";"Gáz"},0)),""))</f>
        <v/>
      </c>
      <c r="H223" s="12" t="str">
        <f aca="false">IF(OR(F223="",G223=""),"",F223*G223)</f>
        <v/>
      </c>
    </row>
    <row r="224" customFormat="false" ht="15" hidden="false" customHeight="false" outlineLevel="0" collapsed="false">
      <c r="A224" s="18"/>
      <c r="B224" s="17"/>
      <c r="C224" s="17"/>
      <c r="D224" s="21"/>
      <c r="E224" s="22" t="str">
        <f aca="false">IF(OR(D224="",B224="",C224=""),"",IF(COUNTIFS($B$2:$B$501,B224,$C$2:$C$501,C224,$A$2:$A$501,"&lt;"&amp;A224)=0,"",_xlfn.MAXIFS($D$2:$D$501,$B$2:$B$501,B224,$C$2:$C$501,C224,$A$2:$A$501,"&lt;"&amp;A224)))</f>
        <v/>
      </c>
      <c r="F224" s="22" t="str">
        <f aca="false">IF(E224="","",D224-E224)</f>
        <v/>
      </c>
      <c r="G224" s="12" t="str">
        <f aca="false">IF(C224="","",IFERROR(INDEX(Beállítások!$B$2:$B$4,MATCH(C224,{"Villany";"Víz";"Gáz"},0)),""))</f>
        <v/>
      </c>
      <c r="H224" s="12" t="str">
        <f aca="false">IF(OR(F224="",G224=""),"",F224*G224)</f>
        <v/>
      </c>
    </row>
    <row r="225" customFormat="false" ht="15" hidden="false" customHeight="false" outlineLevel="0" collapsed="false">
      <c r="A225" s="18"/>
      <c r="B225" s="17"/>
      <c r="C225" s="17"/>
      <c r="D225" s="21"/>
      <c r="E225" s="22" t="str">
        <f aca="false">IF(OR(D225="",B225="",C225=""),"",IF(COUNTIFS($B$2:$B$501,B225,$C$2:$C$501,C225,$A$2:$A$501,"&lt;"&amp;A225)=0,"",_xlfn.MAXIFS($D$2:$D$501,$B$2:$B$501,B225,$C$2:$C$501,C225,$A$2:$A$501,"&lt;"&amp;A225)))</f>
        <v/>
      </c>
      <c r="F225" s="22" t="str">
        <f aca="false">IF(E225="","",D225-E225)</f>
        <v/>
      </c>
      <c r="G225" s="12" t="str">
        <f aca="false">IF(C225="","",IFERROR(INDEX(Beállítások!$B$2:$B$4,MATCH(C225,{"Villany";"Víz";"Gáz"},0)),""))</f>
        <v/>
      </c>
      <c r="H225" s="12" t="str">
        <f aca="false">IF(OR(F225="",G225=""),"",F225*G225)</f>
        <v/>
      </c>
    </row>
    <row r="226" customFormat="false" ht="15" hidden="false" customHeight="false" outlineLevel="0" collapsed="false">
      <c r="A226" s="18"/>
      <c r="B226" s="17"/>
      <c r="C226" s="17"/>
      <c r="D226" s="21"/>
      <c r="E226" s="22" t="str">
        <f aca="false">IF(OR(D226="",B226="",C226=""),"",IF(COUNTIFS($B$2:$B$501,B226,$C$2:$C$501,C226,$A$2:$A$501,"&lt;"&amp;A226)=0,"",_xlfn.MAXIFS($D$2:$D$501,$B$2:$B$501,B226,$C$2:$C$501,C226,$A$2:$A$501,"&lt;"&amp;A226)))</f>
        <v/>
      </c>
      <c r="F226" s="22" t="str">
        <f aca="false">IF(E226="","",D226-E226)</f>
        <v/>
      </c>
      <c r="G226" s="12" t="str">
        <f aca="false">IF(C226="","",IFERROR(INDEX(Beállítások!$B$2:$B$4,MATCH(C226,{"Villany";"Víz";"Gáz"},0)),""))</f>
        <v/>
      </c>
      <c r="H226" s="12" t="str">
        <f aca="false">IF(OR(F226="",G226=""),"",F226*G226)</f>
        <v/>
      </c>
    </row>
    <row r="227" customFormat="false" ht="15" hidden="false" customHeight="false" outlineLevel="0" collapsed="false">
      <c r="A227" s="18"/>
      <c r="B227" s="17"/>
      <c r="C227" s="17"/>
      <c r="D227" s="21"/>
      <c r="E227" s="22" t="str">
        <f aca="false">IF(OR(D227="",B227="",C227=""),"",IF(COUNTIFS($B$2:$B$501,B227,$C$2:$C$501,C227,$A$2:$A$501,"&lt;"&amp;A227)=0,"",_xlfn.MAXIFS($D$2:$D$501,$B$2:$B$501,B227,$C$2:$C$501,C227,$A$2:$A$501,"&lt;"&amp;A227)))</f>
        <v/>
      </c>
      <c r="F227" s="22" t="str">
        <f aca="false">IF(E227="","",D227-E227)</f>
        <v/>
      </c>
      <c r="G227" s="12" t="str">
        <f aca="false">IF(C227="","",IFERROR(INDEX(Beállítások!$B$2:$B$4,MATCH(C227,{"Villany";"Víz";"Gáz"},0)),""))</f>
        <v/>
      </c>
      <c r="H227" s="12" t="str">
        <f aca="false">IF(OR(F227="",G227=""),"",F227*G227)</f>
        <v/>
      </c>
    </row>
    <row r="228" customFormat="false" ht="15" hidden="false" customHeight="false" outlineLevel="0" collapsed="false">
      <c r="A228" s="18"/>
      <c r="B228" s="17"/>
      <c r="C228" s="17"/>
      <c r="D228" s="21"/>
      <c r="E228" s="22" t="str">
        <f aca="false">IF(OR(D228="",B228="",C228=""),"",IF(COUNTIFS($B$2:$B$501,B228,$C$2:$C$501,C228,$A$2:$A$501,"&lt;"&amp;A228)=0,"",_xlfn.MAXIFS($D$2:$D$501,$B$2:$B$501,B228,$C$2:$C$501,C228,$A$2:$A$501,"&lt;"&amp;A228)))</f>
        <v/>
      </c>
      <c r="F228" s="22" t="str">
        <f aca="false">IF(E228="","",D228-E228)</f>
        <v/>
      </c>
      <c r="G228" s="12" t="str">
        <f aca="false">IF(C228="","",IFERROR(INDEX(Beállítások!$B$2:$B$4,MATCH(C228,{"Villany";"Víz";"Gáz"},0)),""))</f>
        <v/>
      </c>
      <c r="H228" s="12" t="str">
        <f aca="false">IF(OR(F228="",G228=""),"",F228*G228)</f>
        <v/>
      </c>
    </row>
    <row r="229" customFormat="false" ht="15" hidden="false" customHeight="false" outlineLevel="0" collapsed="false">
      <c r="A229" s="18"/>
      <c r="B229" s="17"/>
      <c r="C229" s="17"/>
      <c r="D229" s="21"/>
      <c r="E229" s="22" t="str">
        <f aca="false">IF(OR(D229="",B229="",C229=""),"",IF(COUNTIFS($B$2:$B$501,B229,$C$2:$C$501,C229,$A$2:$A$501,"&lt;"&amp;A229)=0,"",_xlfn.MAXIFS($D$2:$D$501,$B$2:$B$501,B229,$C$2:$C$501,C229,$A$2:$A$501,"&lt;"&amp;A229)))</f>
        <v/>
      </c>
      <c r="F229" s="22" t="str">
        <f aca="false">IF(E229="","",D229-E229)</f>
        <v/>
      </c>
      <c r="G229" s="12" t="str">
        <f aca="false">IF(C229="","",IFERROR(INDEX(Beállítások!$B$2:$B$4,MATCH(C229,{"Villany";"Víz";"Gáz"},0)),""))</f>
        <v/>
      </c>
      <c r="H229" s="12" t="str">
        <f aca="false">IF(OR(F229="",G229=""),"",F229*G229)</f>
        <v/>
      </c>
    </row>
    <row r="230" customFormat="false" ht="15" hidden="false" customHeight="false" outlineLevel="0" collapsed="false">
      <c r="A230" s="18"/>
      <c r="B230" s="17"/>
      <c r="C230" s="17"/>
      <c r="D230" s="21"/>
      <c r="E230" s="22" t="str">
        <f aca="false">IF(OR(D230="",B230="",C230=""),"",IF(COUNTIFS($B$2:$B$501,B230,$C$2:$C$501,C230,$A$2:$A$501,"&lt;"&amp;A230)=0,"",_xlfn.MAXIFS($D$2:$D$501,$B$2:$B$501,B230,$C$2:$C$501,C230,$A$2:$A$501,"&lt;"&amp;A230)))</f>
        <v/>
      </c>
      <c r="F230" s="22" t="str">
        <f aca="false">IF(E230="","",D230-E230)</f>
        <v/>
      </c>
      <c r="G230" s="12" t="str">
        <f aca="false">IF(C230="","",IFERROR(INDEX(Beállítások!$B$2:$B$4,MATCH(C230,{"Villany";"Víz";"Gáz"},0)),""))</f>
        <v/>
      </c>
      <c r="H230" s="12" t="str">
        <f aca="false">IF(OR(F230="",G230=""),"",F230*G230)</f>
        <v/>
      </c>
    </row>
    <row r="231" customFormat="false" ht="15" hidden="false" customHeight="false" outlineLevel="0" collapsed="false">
      <c r="A231" s="18"/>
      <c r="B231" s="17"/>
      <c r="C231" s="17"/>
      <c r="D231" s="21"/>
      <c r="E231" s="22" t="str">
        <f aca="false">IF(OR(D231="",B231="",C231=""),"",IF(COUNTIFS($B$2:$B$501,B231,$C$2:$C$501,C231,$A$2:$A$501,"&lt;"&amp;A231)=0,"",_xlfn.MAXIFS($D$2:$D$501,$B$2:$B$501,B231,$C$2:$C$501,C231,$A$2:$A$501,"&lt;"&amp;A231)))</f>
        <v/>
      </c>
      <c r="F231" s="22" t="str">
        <f aca="false">IF(E231="","",D231-E231)</f>
        <v/>
      </c>
      <c r="G231" s="12" t="str">
        <f aca="false">IF(C231="","",IFERROR(INDEX(Beállítások!$B$2:$B$4,MATCH(C231,{"Villany";"Víz";"Gáz"},0)),""))</f>
        <v/>
      </c>
      <c r="H231" s="12" t="str">
        <f aca="false">IF(OR(F231="",G231=""),"",F231*G231)</f>
        <v/>
      </c>
    </row>
    <row r="232" customFormat="false" ht="15" hidden="false" customHeight="false" outlineLevel="0" collapsed="false">
      <c r="A232" s="18"/>
      <c r="B232" s="17"/>
      <c r="C232" s="17"/>
      <c r="D232" s="21"/>
      <c r="E232" s="22" t="str">
        <f aca="false">IF(OR(D232="",B232="",C232=""),"",IF(COUNTIFS($B$2:$B$501,B232,$C$2:$C$501,C232,$A$2:$A$501,"&lt;"&amp;A232)=0,"",_xlfn.MAXIFS($D$2:$D$501,$B$2:$B$501,B232,$C$2:$C$501,C232,$A$2:$A$501,"&lt;"&amp;A232)))</f>
        <v/>
      </c>
      <c r="F232" s="22" t="str">
        <f aca="false">IF(E232="","",D232-E232)</f>
        <v/>
      </c>
      <c r="G232" s="12" t="str">
        <f aca="false">IF(C232="","",IFERROR(INDEX(Beállítások!$B$2:$B$4,MATCH(C232,{"Villany";"Víz";"Gáz"},0)),""))</f>
        <v/>
      </c>
      <c r="H232" s="12" t="str">
        <f aca="false">IF(OR(F232="",G232=""),"",F232*G232)</f>
        <v/>
      </c>
    </row>
    <row r="233" customFormat="false" ht="15" hidden="false" customHeight="false" outlineLevel="0" collapsed="false">
      <c r="A233" s="18"/>
      <c r="B233" s="17"/>
      <c r="C233" s="17"/>
      <c r="D233" s="21"/>
      <c r="E233" s="22" t="str">
        <f aca="false">IF(OR(D233="",B233="",C233=""),"",IF(COUNTIFS($B$2:$B$501,B233,$C$2:$C$501,C233,$A$2:$A$501,"&lt;"&amp;A233)=0,"",_xlfn.MAXIFS($D$2:$D$501,$B$2:$B$501,B233,$C$2:$C$501,C233,$A$2:$A$501,"&lt;"&amp;A233)))</f>
        <v/>
      </c>
      <c r="F233" s="22" t="str">
        <f aca="false">IF(E233="","",D233-E233)</f>
        <v/>
      </c>
      <c r="G233" s="12" t="str">
        <f aca="false">IF(C233="","",IFERROR(INDEX(Beállítások!$B$2:$B$4,MATCH(C233,{"Villany";"Víz";"Gáz"},0)),""))</f>
        <v/>
      </c>
      <c r="H233" s="12" t="str">
        <f aca="false">IF(OR(F233="",G233=""),"",F233*G233)</f>
        <v/>
      </c>
    </row>
    <row r="234" customFormat="false" ht="15" hidden="false" customHeight="false" outlineLevel="0" collapsed="false">
      <c r="A234" s="18"/>
      <c r="B234" s="17"/>
      <c r="C234" s="17"/>
      <c r="D234" s="21"/>
      <c r="E234" s="22" t="str">
        <f aca="false">IF(OR(D234="",B234="",C234=""),"",IF(COUNTIFS($B$2:$B$501,B234,$C$2:$C$501,C234,$A$2:$A$501,"&lt;"&amp;A234)=0,"",_xlfn.MAXIFS($D$2:$D$501,$B$2:$B$501,B234,$C$2:$C$501,C234,$A$2:$A$501,"&lt;"&amp;A234)))</f>
        <v/>
      </c>
      <c r="F234" s="22" t="str">
        <f aca="false">IF(E234="","",D234-E234)</f>
        <v/>
      </c>
      <c r="G234" s="12" t="str">
        <f aca="false">IF(C234="","",IFERROR(INDEX(Beállítások!$B$2:$B$4,MATCH(C234,{"Villany";"Víz";"Gáz"},0)),""))</f>
        <v/>
      </c>
      <c r="H234" s="12" t="str">
        <f aca="false">IF(OR(F234="",G234=""),"",F234*G234)</f>
        <v/>
      </c>
    </row>
    <row r="235" customFormat="false" ht="15" hidden="false" customHeight="false" outlineLevel="0" collapsed="false">
      <c r="A235" s="18"/>
      <c r="B235" s="17"/>
      <c r="C235" s="17"/>
      <c r="D235" s="21"/>
      <c r="E235" s="22" t="str">
        <f aca="false">IF(OR(D235="",B235="",C235=""),"",IF(COUNTIFS($B$2:$B$501,B235,$C$2:$C$501,C235,$A$2:$A$501,"&lt;"&amp;A235)=0,"",_xlfn.MAXIFS($D$2:$D$501,$B$2:$B$501,B235,$C$2:$C$501,C235,$A$2:$A$501,"&lt;"&amp;A235)))</f>
        <v/>
      </c>
      <c r="F235" s="22" t="str">
        <f aca="false">IF(E235="","",D235-E235)</f>
        <v/>
      </c>
      <c r="G235" s="12" t="str">
        <f aca="false">IF(C235="","",IFERROR(INDEX(Beállítások!$B$2:$B$4,MATCH(C235,{"Villany";"Víz";"Gáz"},0)),""))</f>
        <v/>
      </c>
      <c r="H235" s="12" t="str">
        <f aca="false">IF(OR(F235="",G235=""),"",F235*G235)</f>
        <v/>
      </c>
    </row>
    <row r="236" customFormat="false" ht="15" hidden="false" customHeight="false" outlineLevel="0" collapsed="false">
      <c r="A236" s="18"/>
      <c r="B236" s="17"/>
      <c r="C236" s="17"/>
      <c r="D236" s="21"/>
      <c r="E236" s="22" t="str">
        <f aca="false">IF(OR(D236="",B236="",C236=""),"",IF(COUNTIFS($B$2:$B$501,B236,$C$2:$C$501,C236,$A$2:$A$501,"&lt;"&amp;A236)=0,"",_xlfn.MAXIFS($D$2:$D$501,$B$2:$B$501,B236,$C$2:$C$501,C236,$A$2:$A$501,"&lt;"&amp;A236)))</f>
        <v/>
      </c>
      <c r="F236" s="22" t="str">
        <f aca="false">IF(E236="","",D236-E236)</f>
        <v/>
      </c>
      <c r="G236" s="12" t="str">
        <f aca="false">IF(C236="","",IFERROR(INDEX(Beállítások!$B$2:$B$4,MATCH(C236,{"Villany";"Víz";"Gáz"},0)),""))</f>
        <v/>
      </c>
      <c r="H236" s="12" t="str">
        <f aca="false">IF(OR(F236="",G236=""),"",F236*G236)</f>
        <v/>
      </c>
    </row>
    <row r="237" customFormat="false" ht="15" hidden="false" customHeight="false" outlineLevel="0" collapsed="false">
      <c r="A237" s="18"/>
      <c r="B237" s="17"/>
      <c r="C237" s="17"/>
      <c r="D237" s="21"/>
      <c r="E237" s="22" t="str">
        <f aca="false">IF(OR(D237="",B237="",C237=""),"",IF(COUNTIFS($B$2:$B$501,B237,$C$2:$C$501,C237,$A$2:$A$501,"&lt;"&amp;A237)=0,"",_xlfn.MAXIFS($D$2:$D$501,$B$2:$B$501,B237,$C$2:$C$501,C237,$A$2:$A$501,"&lt;"&amp;A237)))</f>
        <v/>
      </c>
      <c r="F237" s="22" t="str">
        <f aca="false">IF(E237="","",D237-E237)</f>
        <v/>
      </c>
      <c r="G237" s="12" t="str">
        <f aca="false">IF(C237="","",IFERROR(INDEX(Beállítások!$B$2:$B$4,MATCH(C237,{"Villany";"Víz";"Gáz"},0)),""))</f>
        <v/>
      </c>
      <c r="H237" s="12" t="str">
        <f aca="false">IF(OR(F237="",G237=""),"",F237*G237)</f>
        <v/>
      </c>
    </row>
    <row r="238" customFormat="false" ht="15" hidden="false" customHeight="false" outlineLevel="0" collapsed="false">
      <c r="A238" s="18"/>
      <c r="B238" s="17"/>
      <c r="C238" s="17"/>
      <c r="D238" s="21"/>
      <c r="E238" s="22" t="str">
        <f aca="false">IF(OR(D238="",B238="",C238=""),"",IF(COUNTIFS($B$2:$B$501,B238,$C$2:$C$501,C238,$A$2:$A$501,"&lt;"&amp;A238)=0,"",_xlfn.MAXIFS($D$2:$D$501,$B$2:$B$501,B238,$C$2:$C$501,C238,$A$2:$A$501,"&lt;"&amp;A238)))</f>
        <v/>
      </c>
      <c r="F238" s="22" t="str">
        <f aca="false">IF(E238="","",D238-E238)</f>
        <v/>
      </c>
      <c r="G238" s="12" t="str">
        <f aca="false">IF(C238="","",IFERROR(INDEX(Beállítások!$B$2:$B$4,MATCH(C238,{"Villany";"Víz";"Gáz"},0)),""))</f>
        <v/>
      </c>
      <c r="H238" s="12" t="str">
        <f aca="false">IF(OR(F238="",G238=""),"",F238*G238)</f>
        <v/>
      </c>
    </row>
    <row r="239" customFormat="false" ht="15" hidden="false" customHeight="false" outlineLevel="0" collapsed="false">
      <c r="A239" s="18"/>
      <c r="B239" s="17"/>
      <c r="C239" s="17"/>
      <c r="D239" s="21"/>
      <c r="E239" s="22" t="str">
        <f aca="false">IF(OR(D239="",B239="",C239=""),"",IF(COUNTIFS($B$2:$B$501,B239,$C$2:$C$501,C239,$A$2:$A$501,"&lt;"&amp;A239)=0,"",_xlfn.MAXIFS($D$2:$D$501,$B$2:$B$501,B239,$C$2:$C$501,C239,$A$2:$A$501,"&lt;"&amp;A239)))</f>
        <v/>
      </c>
      <c r="F239" s="22" t="str">
        <f aca="false">IF(E239="","",D239-E239)</f>
        <v/>
      </c>
      <c r="G239" s="12" t="str">
        <f aca="false">IF(C239="","",IFERROR(INDEX(Beállítások!$B$2:$B$4,MATCH(C239,{"Villany";"Víz";"Gáz"},0)),""))</f>
        <v/>
      </c>
      <c r="H239" s="12" t="str">
        <f aca="false">IF(OR(F239="",G239=""),"",F239*G239)</f>
        <v/>
      </c>
    </row>
    <row r="240" customFormat="false" ht="15" hidden="false" customHeight="false" outlineLevel="0" collapsed="false">
      <c r="A240" s="18"/>
      <c r="B240" s="17"/>
      <c r="C240" s="17"/>
      <c r="D240" s="21"/>
      <c r="E240" s="22" t="str">
        <f aca="false">IF(OR(D240="",B240="",C240=""),"",IF(COUNTIFS($B$2:$B$501,B240,$C$2:$C$501,C240,$A$2:$A$501,"&lt;"&amp;A240)=0,"",_xlfn.MAXIFS($D$2:$D$501,$B$2:$B$501,B240,$C$2:$C$501,C240,$A$2:$A$501,"&lt;"&amp;A240)))</f>
        <v/>
      </c>
      <c r="F240" s="22" t="str">
        <f aca="false">IF(E240="","",D240-E240)</f>
        <v/>
      </c>
      <c r="G240" s="12" t="str">
        <f aca="false">IF(C240="","",IFERROR(INDEX(Beállítások!$B$2:$B$4,MATCH(C240,{"Villany";"Víz";"Gáz"},0)),""))</f>
        <v/>
      </c>
      <c r="H240" s="12" t="str">
        <f aca="false">IF(OR(F240="",G240=""),"",F240*G240)</f>
        <v/>
      </c>
    </row>
    <row r="241" customFormat="false" ht="15" hidden="false" customHeight="false" outlineLevel="0" collapsed="false">
      <c r="A241" s="18"/>
      <c r="B241" s="17"/>
      <c r="C241" s="17"/>
      <c r="D241" s="21"/>
      <c r="E241" s="22" t="str">
        <f aca="false">IF(OR(D241="",B241="",C241=""),"",IF(COUNTIFS($B$2:$B$501,B241,$C$2:$C$501,C241,$A$2:$A$501,"&lt;"&amp;A241)=0,"",_xlfn.MAXIFS($D$2:$D$501,$B$2:$B$501,B241,$C$2:$C$501,C241,$A$2:$A$501,"&lt;"&amp;A241)))</f>
        <v/>
      </c>
      <c r="F241" s="22" t="str">
        <f aca="false">IF(E241="","",D241-E241)</f>
        <v/>
      </c>
      <c r="G241" s="12" t="str">
        <f aca="false">IF(C241="","",IFERROR(INDEX(Beállítások!$B$2:$B$4,MATCH(C241,{"Villany";"Víz";"Gáz"},0)),""))</f>
        <v/>
      </c>
      <c r="H241" s="12" t="str">
        <f aca="false">IF(OR(F241="",G241=""),"",F241*G241)</f>
        <v/>
      </c>
    </row>
    <row r="242" customFormat="false" ht="15" hidden="false" customHeight="false" outlineLevel="0" collapsed="false">
      <c r="A242" s="18"/>
      <c r="B242" s="17"/>
      <c r="C242" s="17"/>
      <c r="D242" s="21"/>
      <c r="E242" s="22" t="str">
        <f aca="false">IF(OR(D242="",B242="",C242=""),"",IF(COUNTIFS($B$2:$B$501,B242,$C$2:$C$501,C242,$A$2:$A$501,"&lt;"&amp;A242)=0,"",_xlfn.MAXIFS($D$2:$D$501,$B$2:$B$501,B242,$C$2:$C$501,C242,$A$2:$A$501,"&lt;"&amp;A242)))</f>
        <v/>
      </c>
      <c r="F242" s="22" t="str">
        <f aca="false">IF(E242="","",D242-E242)</f>
        <v/>
      </c>
      <c r="G242" s="12" t="str">
        <f aca="false">IF(C242="","",IFERROR(INDEX(Beállítások!$B$2:$B$4,MATCH(C242,{"Villany";"Víz";"Gáz"},0)),""))</f>
        <v/>
      </c>
      <c r="H242" s="12" t="str">
        <f aca="false">IF(OR(F242="",G242=""),"",F242*G242)</f>
        <v/>
      </c>
    </row>
    <row r="243" customFormat="false" ht="15" hidden="false" customHeight="false" outlineLevel="0" collapsed="false">
      <c r="A243" s="18"/>
      <c r="B243" s="17"/>
      <c r="C243" s="17"/>
      <c r="D243" s="21"/>
      <c r="E243" s="22" t="str">
        <f aca="false">IF(OR(D243="",B243="",C243=""),"",IF(COUNTIFS($B$2:$B$501,B243,$C$2:$C$501,C243,$A$2:$A$501,"&lt;"&amp;A243)=0,"",_xlfn.MAXIFS($D$2:$D$501,$B$2:$B$501,B243,$C$2:$C$501,C243,$A$2:$A$501,"&lt;"&amp;A243)))</f>
        <v/>
      </c>
      <c r="F243" s="22" t="str">
        <f aca="false">IF(E243="","",D243-E243)</f>
        <v/>
      </c>
      <c r="G243" s="12" t="str">
        <f aca="false">IF(C243="","",IFERROR(INDEX(Beállítások!$B$2:$B$4,MATCH(C243,{"Villany";"Víz";"Gáz"},0)),""))</f>
        <v/>
      </c>
      <c r="H243" s="12" t="str">
        <f aca="false">IF(OR(F243="",G243=""),"",F243*G243)</f>
        <v/>
      </c>
    </row>
    <row r="244" customFormat="false" ht="15" hidden="false" customHeight="false" outlineLevel="0" collapsed="false">
      <c r="A244" s="18"/>
      <c r="B244" s="17"/>
      <c r="C244" s="17"/>
      <c r="D244" s="21"/>
      <c r="E244" s="22" t="str">
        <f aca="false">IF(OR(D244="",B244="",C244=""),"",IF(COUNTIFS($B$2:$B$501,B244,$C$2:$C$501,C244,$A$2:$A$501,"&lt;"&amp;A244)=0,"",_xlfn.MAXIFS($D$2:$D$501,$B$2:$B$501,B244,$C$2:$C$501,C244,$A$2:$A$501,"&lt;"&amp;A244)))</f>
        <v/>
      </c>
      <c r="F244" s="22" t="str">
        <f aca="false">IF(E244="","",D244-E244)</f>
        <v/>
      </c>
      <c r="G244" s="12" t="str">
        <f aca="false">IF(C244="","",IFERROR(INDEX(Beállítások!$B$2:$B$4,MATCH(C244,{"Villany";"Víz";"Gáz"},0)),""))</f>
        <v/>
      </c>
      <c r="H244" s="12" t="str">
        <f aca="false">IF(OR(F244="",G244=""),"",F244*G244)</f>
        <v/>
      </c>
    </row>
    <row r="245" customFormat="false" ht="15" hidden="false" customHeight="false" outlineLevel="0" collapsed="false">
      <c r="A245" s="18"/>
      <c r="B245" s="17"/>
      <c r="C245" s="17"/>
      <c r="D245" s="21"/>
      <c r="E245" s="22" t="str">
        <f aca="false">IF(OR(D245="",B245="",C245=""),"",IF(COUNTIFS($B$2:$B$501,B245,$C$2:$C$501,C245,$A$2:$A$501,"&lt;"&amp;A245)=0,"",_xlfn.MAXIFS($D$2:$D$501,$B$2:$B$501,B245,$C$2:$C$501,C245,$A$2:$A$501,"&lt;"&amp;A245)))</f>
        <v/>
      </c>
      <c r="F245" s="22" t="str">
        <f aca="false">IF(E245="","",D245-E245)</f>
        <v/>
      </c>
      <c r="G245" s="12" t="str">
        <f aca="false">IF(C245="","",IFERROR(INDEX(Beállítások!$B$2:$B$4,MATCH(C245,{"Villany";"Víz";"Gáz"},0)),""))</f>
        <v/>
      </c>
      <c r="H245" s="12" t="str">
        <f aca="false">IF(OR(F245="",G245=""),"",F245*G245)</f>
        <v/>
      </c>
    </row>
    <row r="246" customFormat="false" ht="15" hidden="false" customHeight="false" outlineLevel="0" collapsed="false">
      <c r="A246" s="18"/>
      <c r="B246" s="17"/>
      <c r="C246" s="17"/>
      <c r="D246" s="21"/>
      <c r="E246" s="22" t="str">
        <f aca="false">IF(OR(D246="",B246="",C246=""),"",IF(COUNTIFS($B$2:$B$501,B246,$C$2:$C$501,C246,$A$2:$A$501,"&lt;"&amp;A246)=0,"",_xlfn.MAXIFS($D$2:$D$501,$B$2:$B$501,B246,$C$2:$C$501,C246,$A$2:$A$501,"&lt;"&amp;A246)))</f>
        <v/>
      </c>
      <c r="F246" s="22" t="str">
        <f aca="false">IF(E246="","",D246-E246)</f>
        <v/>
      </c>
      <c r="G246" s="12" t="str">
        <f aca="false">IF(C246="","",IFERROR(INDEX(Beállítások!$B$2:$B$4,MATCH(C246,{"Villany";"Víz";"Gáz"},0)),""))</f>
        <v/>
      </c>
      <c r="H246" s="12" t="str">
        <f aca="false">IF(OR(F246="",G246=""),"",F246*G246)</f>
        <v/>
      </c>
    </row>
    <row r="247" customFormat="false" ht="15" hidden="false" customHeight="false" outlineLevel="0" collapsed="false">
      <c r="A247" s="18"/>
      <c r="B247" s="17"/>
      <c r="C247" s="17"/>
      <c r="D247" s="21"/>
      <c r="E247" s="22" t="str">
        <f aca="false">IF(OR(D247="",B247="",C247=""),"",IF(COUNTIFS($B$2:$B$501,B247,$C$2:$C$501,C247,$A$2:$A$501,"&lt;"&amp;A247)=0,"",_xlfn.MAXIFS($D$2:$D$501,$B$2:$B$501,B247,$C$2:$C$501,C247,$A$2:$A$501,"&lt;"&amp;A247)))</f>
        <v/>
      </c>
      <c r="F247" s="22" t="str">
        <f aca="false">IF(E247="","",D247-E247)</f>
        <v/>
      </c>
      <c r="G247" s="12" t="str">
        <f aca="false">IF(C247="","",IFERROR(INDEX(Beállítások!$B$2:$B$4,MATCH(C247,{"Villany";"Víz";"Gáz"},0)),""))</f>
        <v/>
      </c>
      <c r="H247" s="12" t="str">
        <f aca="false">IF(OR(F247="",G247=""),"",F247*G247)</f>
        <v/>
      </c>
    </row>
    <row r="248" customFormat="false" ht="15" hidden="false" customHeight="false" outlineLevel="0" collapsed="false">
      <c r="A248" s="18"/>
      <c r="B248" s="17"/>
      <c r="C248" s="17"/>
      <c r="D248" s="21"/>
      <c r="E248" s="22" t="str">
        <f aca="false">IF(OR(D248="",B248="",C248=""),"",IF(COUNTIFS($B$2:$B$501,B248,$C$2:$C$501,C248,$A$2:$A$501,"&lt;"&amp;A248)=0,"",_xlfn.MAXIFS($D$2:$D$501,$B$2:$B$501,B248,$C$2:$C$501,C248,$A$2:$A$501,"&lt;"&amp;A248)))</f>
        <v/>
      </c>
      <c r="F248" s="22" t="str">
        <f aca="false">IF(E248="","",D248-E248)</f>
        <v/>
      </c>
      <c r="G248" s="12" t="str">
        <f aca="false">IF(C248="","",IFERROR(INDEX(Beállítások!$B$2:$B$4,MATCH(C248,{"Villany";"Víz";"Gáz"},0)),""))</f>
        <v/>
      </c>
      <c r="H248" s="12" t="str">
        <f aca="false">IF(OR(F248="",G248=""),"",F248*G248)</f>
        <v/>
      </c>
    </row>
    <row r="249" customFormat="false" ht="15" hidden="false" customHeight="false" outlineLevel="0" collapsed="false">
      <c r="A249" s="18"/>
      <c r="B249" s="17"/>
      <c r="C249" s="17"/>
      <c r="D249" s="21"/>
      <c r="E249" s="22" t="str">
        <f aca="false">IF(OR(D249="",B249="",C249=""),"",IF(COUNTIFS($B$2:$B$501,B249,$C$2:$C$501,C249,$A$2:$A$501,"&lt;"&amp;A249)=0,"",_xlfn.MAXIFS($D$2:$D$501,$B$2:$B$501,B249,$C$2:$C$501,C249,$A$2:$A$501,"&lt;"&amp;A249)))</f>
        <v/>
      </c>
      <c r="F249" s="22" t="str">
        <f aca="false">IF(E249="","",D249-E249)</f>
        <v/>
      </c>
      <c r="G249" s="12" t="str">
        <f aca="false">IF(C249="","",IFERROR(INDEX(Beállítások!$B$2:$B$4,MATCH(C249,{"Villany";"Víz";"Gáz"},0)),""))</f>
        <v/>
      </c>
      <c r="H249" s="12" t="str">
        <f aca="false">IF(OR(F249="",G249=""),"",F249*G249)</f>
        <v/>
      </c>
    </row>
    <row r="250" customFormat="false" ht="15" hidden="false" customHeight="false" outlineLevel="0" collapsed="false">
      <c r="A250" s="18"/>
      <c r="B250" s="17"/>
      <c r="C250" s="17"/>
      <c r="D250" s="21"/>
      <c r="E250" s="22" t="str">
        <f aca="false">IF(OR(D250="",B250="",C250=""),"",IF(COUNTIFS($B$2:$B$501,B250,$C$2:$C$501,C250,$A$2:$A$501,"&lt;"&amp;A250)=0,"",_xlfn.MAXIFS($D$2:$D$501,$B$2:$B$501,B250,$C$2:$C$501,C250,$A$2:$A$501,"&lt;"&amp;A250)))</f>
        <v/>
      </c>
      <c r="F250" s="22" t="str">
        <f aca="false">IF(E250="","",D250-E250)</f>
        <v/>
      </c>
      <c r="G250" s="12" t="str">
        <f aca="false">IF(C250="","",IFERROR(INDEX(Beállítások!$B$2:$B$4,MATCH(C250,{"Villany";"Víz";"Gáz"},0)),""))</f>
        <v/>
      </c>
      <c r="H250" s="12" t="str">
        <f aca="false">IF(OR(F250="",G250=""),"",F250*G250)</f>
        <v/>
      </c>
    </row>
    <row r="251" customFormat="false" ht="15" hidden="false" customHeight="false" outlineLevel="0" collapsed="false">
      <c r="A251" s="18"/>
      <c r="B251" s="17"/>
      <c r="C251" s="17"/>
      <c r="D251" s="21"/>
      <c r="E251" s="22" t="str">
        <f aca="false">IF(OR(D251="",B251="",C251=""),"",IF(COUNTIFS($B$2:$B$501,B251,$C$2:$C$501,C251,$A$2:$A$501,"&lt;"&amp;A251)=0,"",_xlfn.MAXIFS($D$2:$D$501,$B$2:$B$501,B251,$C$2:$C$501,C251,$A$2:$A$501,"&lt;"&amp;A251)))</f>
        <v/>
      </c>
      <c r="F251" s="22" t="str">
        <f aca="false">IF(E251="","",D251-E251)</f>
        <v/>
      </c>
      <c r="G251" s="12" t="str">
        <f aca="false">IF(C251="","",IFERROR(INDEX(Beállítások!$B$2:$B$4,MATCH(C251,{"Villany";"Víz";"Gáz"},0)),""))</f>
        <v/>
      </c>
      <c r="H251" s="12" t="str">
        <f aca="false">IF(OR(F251="",G251=""),"",F251*G251)</f>
        <v/>
      </c>
    </row>
    <row r="252" customFormat="false" ht="15" hidden="false" customHeight="false" outlineLevel="0" collapsed="false">
      <c r="A252" s="18"/>
      <c r="B252" s="17"/>
      <c r="C252" s="17"/>
      <c r="D252" s="21"/>
      <c r="E252" s="22" t="str">
        <f aca="false">IF(OR(D252="",B252="",C252=""),"",IF(COUNTIFS($B$2:$B$501,B252,$C$2:$C$501,C252,$A$2:$A$501,"&lt;"&amp;A252)=0,"",_xlfn.MAXIFS($D$2:$D$501,$B$2:$B$501,B252,$C$2:$C$501,C252,$A$2:$A$501,"&lt;"&amp;A252)))</f>
        <v/>
      </c>
      <c r="F252" s="22" t="str">
        <f aca="false">IF(E252="","",D252-E252)</f>
        <v/>
      </c>
      <c r="G252" s="12" t="str">
        <f aca="false">IF(C252="","",IFERROR(INDEX(Beállítások!$B$2:$B$4,MATCH(C252,{"Villany";"Víz";"Gáz"},0)),""))</f>
        <v/>
      </c>
      <c r="H252" s="12" t="str">
        <f aca="false">IF(OR(F252="",G252=""),"",F252*G252)</f>
        <v/>
      </c>
    </row>
    <row r="253" customFormat="false" ht="15" hidden="false" customHeight="false" outlineLevel="0" collapsed="false">
      <c r="A253" s="18"/>
      <c r="B253" s="17"/>
      <c r="C253" s="17"/>
      <c r="D253" s="21"/>
      <c r="E253" s="22" t="str">
        <f aca="false">IF(OR(D253="",B253="",C253=""),"",IF(COUNTIFS($B$2:$B$501,B253,$C$2:$C$501,C253,$A$2:$A$501,"&lt;"&amp;A253)=0,"",_xlfn.MAXIFS($D$2:$D$501,$B$2:$B$501,B253,$C$2:$C$501,C253,$A$2:$A$501,"&lt;"&amp;A253)))</f>
        <v/>
      </c>
      <c r="F253" s="22" t="str">
        <f aca="false">IF(E253="","",D253-E253)</f>
        <v/>
      </c>
      <c r="G253" s="12" t="str">
        <f aca="false">IF(C253="","",IFERROR(INDEX(Beállítások!$B$2:$B$4,MATCH(C253,{"Villany";"Víz";"Gáz"},0)),""))</f>
        <v/>
      </c>
      <c r="H253" s="12" t="str">
        <f aca="false">IF(OR(F253="",G253=""),"",F253*G253)</f>
        <v/>
      </c>
    </row>
    <row r="254" customFormat="false" ht="15" hidden="false" customHeight="false" outlineLevel="0" collapsed="false">
      <c r="A254" s="18"/>
      <c r="B254" s="17"/>
      <c r="C254" s="17"/>
      <c r="D254" s="21"/>
      <c r="E254" s="22" t="str">
        <f aca="false">IF(OR(D254="",B254="",C254=""),"",IF(COUNTIFS($B$2:$B$501,B254,$C$2:$C$501,C254,$A$2:$A$501,"&lt;"&amp;A254)=0,"",_xlfn.MAXIFS($D$2:$D$501,$B$2:$B$501,B254,$C$2:$C$501,C254,$A$2:$A$501,"&lt;"&amp;A254)))</f>
        <v/>
      </c>
      <c r="F254" s="22" t="str">
        <f aca="false">IF(E254="","",D254-E254)</f>
        <v/>
      </c>
      <c r="G254" s="12" t="str">
        <f aca="false">IF(C254="","",IFERROR(INDEX(Beállítások!$B$2:$B$4,MATCH(C254,{"Villany";"Víz";"Gáz"},0)),""))</f>
        <v/>
      </c>
      <c r="H254" s="12" t="str">
        <f aca="false">IF(OR(F254="",G254=""),"",F254*G254)</f>
        <v/>
      </c>
    </row>
    <row r="255" customFormat="false" ht="15" hidden="false" customHeight="false" outlineLevel="0" collapsed="false">
      <c r="A255" s="18"/>
      <c r="B255" s="17"/>
      <c r="C255" s="17"/>
      <c r="D255" s="21"/>
      <c r="E255" s="22" t="str">
        <f aca="false">IF(OR(D255="",B255="",C255=""),"",IF(COUNTIFS($B$2:$B$501,B255,$C$2:$C$501,C255,$A$2:$A$501,"&lt;"&amp;A255)=0,"",_xlfn.MAXIFS($D$2:$D$501,$B$2:$B$501,B255,$C$2:$C$501,C255,$A$2:$A$501,"&lt;"&amp;A255)))</f>
        <v/>
      </c>
      <c r="F255" s="22" t="str">
        <f aca="false">IF(E255="","",D255-E255)</f>
        <v/>
      </c>
      <c r="G255" s="12" t="str">
        <f aca="false">IF(C255="","",IFERROR(INDEX(Beállítások!$B$2:$B$4,MATCH(C255,{"Villany";"Víz";"Gáz"},0)),""))</f>
        <v/>
      </c>
      <c r="H255" s="12" t="str">
        <f aca="false">IF(OR(F255="",G255=""),"",F255*G255)</f>
        <v/>
      </c>
    </row>
    <row r="256" customFormat="false" ht="15" hidden="false" customHeight="false" outlineLevel="0" collapsed="false">
      <c r="A256" s="18"/>
      <c r="B256" s="17"/>
      <c r="C256" s="17"/>
      <c r="D256" s="21"/>
      <c r="E256" s="22" t="str">
        <f aca="false">IF(OR(D256="",B256="",C256=""),"",IF(COUNTIFS($B$2:$B$501,B256,$C$2:$C$501,C256,$A$2:$A$501,"&lt;"&amp;A256)=0,"",_xlfn.MAXIFS($D$2:$D$501,$B$2:$B$501,B256,$C$2:$C$501,C256,$A$2:$A$501,"&lt;"&amp;A256)))</f>
        <v/>
      </c>
      <c r="F256" s="22" t="str">
        <f aca="false">IF(E256="","",D256-E256)</f>
        <v/>
      </c>
      <c r="G256" s="12" t="str">
        <f aca="false">IF(C256="","",IFERROR(INDEX(Beállítások!$B$2:$B$4,MATCH(C256,{"Villany";"Víz";"Gáz"},0)),""))</f>
        <v/>
      </c>
      <c r="H256" s="12" t="str">
        <f aca="false">IF(OR(F256="",G256=""),"",F256*G256)</f>
        <v/>
      </c>
    </row>
    <row r="257" customFormat="false" ht="15" hidden="false" customHeight="false" outlineLevel="0" collapsed="false">
      <c r="A257" s="18"/>
      <c r="B257" s="17"/>
      <c r="C257" s="17"/>
      <c r="D257" s="21"/>
      <c r="E257" s="22" t="str">
        <f aca="false">IF(OR(D257="",B257="",C257=""),"",IF(COUNTIFS($B$2:$B$501,B257,$C$2:$C$501,C257,$A$2:$A$501,"&lt;"&amp;A257)=0,"",_xlfn.MAXIFS($D$2:$D$501,$B$2:$B$501,B257,$C$2:$C$501,C257,$A$2:$A$501,"&lt;"&amp;A257)))</f>
        <v/>
      </c>
      <c r="F257" s="22" t="str">
        <f aca="false">IF(E257="","",D257-E257)</f>
        <v/>
      </c>
      <c r="G257" s="12" t="str">
        <f aca="false">IF(C257="","",IFERROR(INDEX(Beállítások!$B$2:$B$4,MATCH(C257,{"Villany";"Víz";"Gáz"},0)),""))</f>
        <v/>
      </c>
      <c r="H257" s="12" t="str">
        <f aca="false">IF(OR(F257="",G257=""),"",F257*G257)</f>
        <v/>
      </c>
    </row>
    <row r="258" customFormat="false" ht="15" hidden="false" customHeight="false" outlineLevel="0" collapsed="false">
      <c r="A258" s="18"/>
      <c r="B258" s="17"/>
      <c r="C258" s="17"/>
      <c r="D258" s="21"/>
      <c r="E258" s="22" t="str">
        <f aca="false">IF(OR(D258="",B258="",C258=""),"",IF(COUNTIFS($B$2:$B$501,B258,$C$2:$C$501,C258,$A$2:$A$501,"&lt;"&amp;A258)=0,"",_xlfn.MAXIFS($D$2:$D$501,$B$2:$B$501,B258,$C$2:$C$501,C258,$A$2:$A$501,"&lt;"&amp;A258)))</f>
        <v/>
      </c>
      <c r="F258" s="22" t="str">
        <f aca="false">IF(E258="","",D258-E258)</f>
        <v/>
      </c>
      <c r="G258" s="12" t="str">
        <f aca="false">IF(C258="","",IFERROR(INDEX(Beállítások!$B$2:$B$4,MATCH(C258,{"Villany";"Víz";"Gáz"},0)),""))</f>
        <v/>
      </c>
      <c r="H258" s="12" t="str">
        <f aca="false">IF(OR(F258="",G258=""),"",F258*G258)</f>
        <v/>
      </c>
    </row>
    <row r="259" customFormat="false" ht="15" hidden="false" customHeight="false" outlineLevel="0" collapsed="false">
      <c r="A259" s="18"/>
      <c r="B259" s="17"/>
      <c r="C259" s="17"/>
      <c r="D259" s="21"/>
      <c r="E259" s="22" t="str">
        <f aca="false">IF(OR(D259="",B259="",C259=""),"",IF(COUNTIFS($B$2:$B$501,B259,$C$2:$C$501,C259,$A$2:$A$501,"&lt;"&amp;A259)=0,"",_xlfn.MAXIFS($D$2:$D$501,$B$2:$B$501,B259,$C$2:$C$501,C259,$A$2:$A$501,"&lt;"&amp;A259)))</f>
        <v/>
      </c>
      <c r="F259" s="22" t="str">
        <f aca="false">IF(E259="","",D259-E259)</f>
        <v/>
      </c>
      <c r="G259" s="12" t="str">
        <f aca="false">IF(C259="","",IFERROR(INDEX(Beállítások!$B$2:$B$4,MATCH(C259,{"Villany";"Víz";"Gáz"},0)),""))</f>
        <v/>
      </c>
      <c r="H259" s="12" t="str">
        <f aca="false">IF(OR(F259="",G259=""),"",F259*G259)</f>
        <v/>
      </c>
    </row>
    <row r="260" customFormat="false" ht="15" hidden="false" customHeight="false" outlineLevel="0" collapsed="false">
      <c r="A260" s="18"/>
      <c r="B260" s="17"/>
      <c r="C260" s="17"/>
      <c r="D260" s="21"/>
      <c r="E260" s="22" t="str">
        <f aca="false">IF(OR(D260="",B260="",C260=""),"",IF(COUNTIFS($B$2:$B$501,B260,$C$2:$C$501,C260,$A$2:$A$501,"&lt;"&amp;A260)=0,"",_xlfn.MAXIFS($D$2:$D$501,$B$2:$B$501,B260,$C$2:$C$501,C260,$A$2:$A$501,"&lt;"&amp;A260)))</f>
        <v/>
      </c>
      <c r="F260" s="22" t="str">
        <f aca="false">IF(E260="","",D260-E260)</f>
        <v/>
      </c>
      <c r="G260" s="12" t="str">
        <f aca="false">IF(C260="","",IFERROR(INDEX(Beállítások!$B$2:$B$4,MATCH(C260,{"Villany";"Víz";"Gáz"},0)),""))</f>
        <v/>
      </c>
      <c r="H260" s="12" t="str">
        <f aca="false">IF(OR(F260="",G260=""),"",F260*G260)</f>
        <v/>
      </c>
    </row>
    <row r="261" customFormat="false" ht="15" hidden="false" customHeight="false" outlineLevel="0" collapsed="false">
      <c r="A261" s="18"/>
      <c r="B261" s="17"/>
      <c r="C261" s="17"/>
      <c r="D261" s="21"/>
      <c r="E261" s="22" t="str">
        <f aca="false">IF(OR(D261="",B261="",C261=""),"",IF(COUNTIFS($B$2:$B$501,B261,$C$2:$C$501,C261,$A$2:$A$501,"&lt;"&amp;A261)=0,"",_xlfn.MAXIFS($D$2:$D$501,$B$2:$B$501,B261,$C$2:$C$501,C261,$A$2:$A$501,"&lt;"&amp;A261)))</f>
        <v/>
      </c>
      <c r="F261" s="22" t="str">
        <f aca="false">IF(E261="","",D261-E261)</f>
        <v/>
      </c>
      <c r="G261" s="12" t="str">
        <f aca="false">IF(C261="","",IFERROR(INDEX(Beállítások!$B$2:$B$4,MATCH(C261,{"Villany";"Víz";"Gáz"},0)),""))</f>
        <v/>
      </c>
      <c r="H261" s="12" t="str">
        <f aca="false">IF(OR(F261="",G261=""),"",F261*G261)</f>
        <v/>
      </c>
    </row>
    <row r="262" customFormat="false" ht="15" hidden="false" customHeight="false" outlineLevel="0" collapsed="false">
      <c r="A262" s="18"/>
      <c r="B262" s="17"/>
      <c r="C262" s="17"/>
      <c r="D262" s="21"/>
      <c r="E262" s="22" t="str">
        <f aca="false">IF(OR(D262="",B262="",C262=""),"",IF(COUNTIFS($B$2:$B$501,B262,$C$2:$C$501,C262,$A$2:$A$501,"&lt;"&amp;A262)=0,"",_xlfn.MAXIFS($D$2:$D$501,$B$2:$B$501,B262,$C$2:$C$501,C262,$A$2:$A$501,"&lt;"&amp;A262)))</f>
        <v/>
      </c>
      <c r="F262" s="22" t="str">
        <f aca="false">IF(E262="","",D262-E262)</f>
        <v/>
      </c>
      <c r="G262" s="12" t="str">
        <f aca="false">IF(C262="","",IFERROR(INDEX(Beállítások!$B$2:$B$4,MATCH(C262,{"Villany";"Víz";"Gáz"},0)),""))</f>
        <v/>
      </c>
      <c r="H262" s="12" t="str">
        <f aca="false">IF(OR(F262="",G262=""),"",F262*G262)</f>
        <v/>
      </c>
    </row>
    <row r="263" customFormat="false" ht="15" hidden="false" customHeight="false" outlineLevel="0" collapsed="false">
      <c r="A263" s="18"/>
      <c r="B263" s="17"/>
      <c r="C263" s="17"/>
      <c r="D263" s="21"/>
      <c r="E263" s="22" t="str">
        <f aca="false">IF(OR(D263="",B263="",C263=""),"",IF(COUNTIFS($B$2:$B$501,B263,$C$2:$C$501,C263,$A$2:$A$501,"&lt;"&amp;A263)=0,"",_xlfn.MAXIFS($D$2:$D$501,$B$2:$B$501,B263,$C$2:$C$501,C263,$A$2:$A$501,"&lt;"&amp;A263)))</f>
        <v/>
      </c>
      <c r="F263" s="22" t="str">
        <f aca="false">IF(E263="","",D263-E263)</f>
        <v/>
      </c>
      <c r="G263" s="12" t="str">
        <f aca="false">IF(C263="","",IFERROR(INDEX(Beállítások!$B$2:$B$4,MATCH(C263,{"Villany";"Víz";"Gáz"},0)),""))</f>
        <v/>
      </c>
      <c r="H263" s="12" t="str">
        <f aca="false">IF(OR(F263="",G263=""),"",F263*G263)</f>
        <v/>
      </c>
    </row>
    <row r="264" customFormat="false" ht="15" hidden="false" customHeight="false" outlineLevel="0" collapsed="false">
      <c r="A264" s="18"/>
      <c r="B264" s="17"/>
      <c r="C264" s="17"/>
      <c r="D264" s="21"/>
      <c r="E264" s="22" t="str">
        <f aca="false">IF(OR(D264="",B264="",C264=""),"",IF(COUNTIFS($B$2:$B$501,B264,$C$2:$C$501,C264,$A$2:$A$501,"&lt;"&amp;A264)=0,"",_xlfn.MAXIFS($D$2:$D$501,$B$2:$B$501,B264,$C$2:$C$501,C264,$A$2:$A$501,"&lt;"&amp;A264)))</f>
        <v/>
      </c>
      <c r="F264" s="22" t="str">
        <f aca="false">IF(E264="","",D264-E264)</f>
        <v/>
      </c>
      <c r="G264" s="12" t="str">
        <f aca="false">IF(C264="","",IFERROR(INDEX(Beállítások!$B$2:$B$4,MATCH(C264,{"Villany";"Víz";"Gáz"},0)),""))</f>
        <v/>
      </c>
      <c r="H264" s="12" t="str">
        <f aca="false">IF(OR(F264="",G264=""),"",F264*G264)</f>
        <v/>
      </c>
    </row>
    <row r="265" customFormat="false" ht="15" hidden="false" customHeight="false" outlineLevel="0" collapsed="false">
      <c r="A265" s="18"/>
      <c r="B265" s="17"/>
      <c r="C265" s="17"/>
      <c r="D265" s="21"/>
      <c r="E265" s="22" t="str">
        <f aca="false">IF(OR(D265="",B265="",C265=""),"",IF(COUNTIFS($B$2:$B$501,B265,$C$2:$C$501,C265,$A$2:$A$501,"&lt;"&amp;A265)=0,"",_xlfn.MAXIFS($D$2:$D$501,$B$2:$B$501,B265,$C$2:$C$501,C265,$A$2:$A$501,"&lt;"&amp;A265)))</f>
        <v/>
      </c>
      <c r="F265" s="22" t="str">
        <f aca="false">IF(E265="","",D265-E265)</f>
        <v/>
      </c>
      <c r="G265" s="12" t="str">
        <f aca="false">IF(C265="","",IFERROR(INDEX(Beállítások!$B$2:$B$4,MATCH(C265,{"Villany";"Víz";"Gáz"},0)),""))</f>
        <v/>
      </c>
      <c r="H265" s="12" t="str">
        <f aca="false">IF(OR(F265="",G265=""),"",F265*G265)</f>
        <v/>
      </c>
    </row>
    <row r="266" customFormat="false" ht="15" hidden="false" customHeight="false" outlineLevel="0" collapsed="false">
      <c r="A266" s="18"/>
      <c r="B266" s="17"/>
      <c r="C266" s="17"/>
      <c r="D266" s="21"/>
      <c r="E266" s="22" t="str">
        <f aca="false">IF(OR(D266="",B266="",C266=""),"",IF(COUNTIFS($B$2:$B$501,B266,$C$2:$C$501,C266,$A$2:$A$501,"&lt;"&amp;A266)=0,"",_xlfn.MAXIFS($D$2:$D$501,$B$2:$B$501,B266,$C$2:$C$501,C266,$A$2:$A$501,"&lt;"&amp;A266)))</f>
        <v/>
      </c>
      <c r="F266" s="22" t="str">
        <f aca="false">IF(E266="","",D266-E266)</f>
        <v/>
      </c>
      <c r="G266" s="12" t="str">
        <f aca="false">IF(C266="","",IFERROR(INDEX(Beállítások!$B$2:$B$4,MATCH(C266,{"Villany";"Víz";"Gáz"},0)),""))</f>
        <v/>
      </c>
      <c r="H266" s="12" t="str">
        <f aca="false">IF(OR(F266="",G266=""),"",F266*G266)</f>
        <v/>
      </c>
    </row>
    <row r="267" customFormat="false" ht="15" hidden="false" customHeight="false" outlineLevel="0" collapsed="false">
      <c r="A267" s="18"/>
      <c r="B267" s="17"/>
      <c r="C267" s="17"/>
      <c r="D267" s="21"/>
      <c r="E267" s="22" t="str">
        <f aca="false">IF(OR(D267="",B267="",C267=""),"",IF(COUNTIFS($B$2:$B$501,B267,$C$2:$C$501,C267,$A$2:$A$501,"&lt;"&amp;A267)=0,"",_xlfn.MAXIFS($D$2:$D$501,$B$2:$B$501,B267,$C$2:$C$501,C267,$A$2:$A$501,"&lt;"&amp;A267)))</f>
        <v/>
      </c>
      <c r="F267" s="22" t="str">
        <f aca="false">IF(E267="","",D267-E267)</f>
        <v/>
      </c>
      <c r="G267" s="12" t="str">
        <f aca="false">IF(C267="","",IFERROR(INDEX(Beállítások!$B$2:$B$4,MATCH(C267,{"Villany";"Víz";"Gáz"},0)),""))</f>
        <v/>
      </c>
      <c r="H267" s="12" t="str">
        <f aca="false">IF(OR(F267="",G267=""),"",F267*G267)</f>
        <v/>
      </c>
    </row>
    <row r="268" customFormat="false" ht="15" hidden="false" customHeight="false" outlineLevel="0" collapsed="false">
      <c r="A268" s="18"/>
      <c r="B268" s="17"/>
      <c r="C268" s="17"/>
      <c r="D268" s="21"/>
      <c r="E268" s="22" t="str">
        <f aca="false">IF(OR(D268="",B268="",C268=""),"",IF(COUNTIFS($B$2:$B$501,B268,$C$2:$C$501,C268,$A$2:$A$501,"&lt;"&amp;A268)=0,"",_xlfn.MAXIFS($D$2:$D$501,$B$2:$B$501,B268,$C$2:$C$501,C268,$A$2:$A$501,"&lt;"&amp;A268)))</f>
        <v/>
      </c>
      <c r="F268" s="22" t="str">
        <f aca="false">IF(E268="","",D268-E268)</f>
        <v/>
      </c>
      <c r="G268" s="12" t="str">
        <f aca="false">IF(C268="","",IFERROR(INDEX(Beállítások!$B$2:$B$4,MATCH(C268,{"Villany";"Víz";"Gáz"},0)),""))</f>
        <v/>
      </c>
      <c r="H268" s="12" t="str">
        <f aca="false">IF(OR(F268="",G268=""),"",F268*G268)</f>
        <v/>
      </c>
    </row>
    <row r="269" customFormat="false" ht="15" hidden="false" customHeight="false" outlineLevel="0" collapsed="false">
      <c r="A269" s="18"/>
      <c r="B269" s="17"/>
      <c r="C269" s="17"/>
      <c r="D269" s="21"/>
      <c r="E269" s="22" t="str">
        <f aca="false">IF(OR(D269="",B269="",C269=""),"",IF(COUNTIFS($B$2:$B$501,B269,$C$2:$C$501,C269,$A$2:$A$501,"&lt;"&amp;A269)=0,"",_xlfn.MAXIFS($D$2:$D$501,$B$2:$B$501,B269,$C$2:$C$501,C269,$A$2:$A$501,"&lt;"&amp;A269)))</f>
        <v/>
      </c>
      <c r="F269" s="22" t="str">
        <f aca="false">IF(E269="","",D269-E269)</f>
        <v/>
      </c>
      <c r="G269" s="12" t="str">
        <f aca="false">IF(C269="","",IFERROR(INDEX(Beállítások!$B$2:$B$4,MATCH(C269,{"Villany";"Víz";"Gáz"},0)),""))</f>
        <v/>
      </c>
      <c r="H269" s="12" t="str">
        <f aca="false">IF(OR(F269="",G269=""),"",F269*G269)</f>
        <v/>
      </c>
    </row>
    <row r="270" customFormat="false" ht="15" hidden="false" customHeight="false" outlineLevel="0" collapsed="false">
      <c r="A270" s="18"/>
      <c r="B270" s="17"/>
      <c r="C270" s="17"/>
      <c r="D270" s="21"/>
      <c r="E270" s="22" t="str">
        <f aca="false">IF(OR(D270="",B270="",C270=""),"",IF(COUNTIFS($B$2:$B$501,B270,$C$2:$C$501,C270,$A$2:$A$501,"&lt;"&amp;A270)=0,"",_xlfn.MAXIFS($D$2:$D$501,$B$2:$B$501,B270,$C$2:$C$501,C270,$A$2:$A$501,"&lt;"&amp;A270)))</f>
        <v/>
      </c>
      <c r="F270" s="22" t="str">
        <f aca="false">IF(E270="","",D270-E270)</f>
        <v/>
      </c>
      <c r="G270" s="12" t="str">
        <f aca="false">IF(C270="","",IFERROR(INDEX(Beállítások!$B$2:$B$4,MATCH(C270,{"Villany";"Víz";"Gáz"},0)),""))</f>
        <v/>
      </c>
      <c r="H270" s="12" t="str">
        <f aca="false">IF(OR(F270="",G270=""),"",F270*G270)</f>
        <v/>
      </c>
    </row>
    <row r="271" customFormat="false" ht="15" hidden="false" customHeight="false" outlineLevel="0" collapsed="false">
      <c r="A271" s="18"/>
      <c r="B271" s="17"/>
      <c r="C271" s="17"/>
      <c r="D271" s="21"/>
      <c r="E271" s="22" t="str">
        <f aca="false">IF(OR(D271="",B271="",C271=""),"",IF(COUNTIFS($B$2:$B$501,B271,$C$2:$C$501,C271,$A$2:$A$501,"&lt;"&amp;A271)=0,"",_xlfn.MAXIFS($D$2:$D$501,$B$2:$B$501,B271,$C$2:$C$501,C271,$A$2:$A$501,"&lt;"&amp;A271)))</f>
        <v/>
      </c>
      <c r="F271" s="22" t="str">
        <f aca="false">IF(E271="","",D271-E271)</f>
        <v/>
      </c>
      <c r="G271" s="12" t="str">
        <f aca="false">IF(C271="","",IFERROR(INDEX(Beállítások!$B$2:$B$4,MATCH(C271,{"Villany";"Víz";"Gáz"},0)),""))</f>
        <v/>
      </c>
      <c r="H271" s="12" t="str">
        <f aca="false">IF(OR(F271="",G271=""),"",F271*G271)</f>
        <v/>
      </c>
    </row>
    <row r="272" customFormat="false" ht="15" hidden="false" customHeight="false" outlineLevel="0" collapsed="false">
      <c r="A272" s="18"/>
      <c r="B272" s="17"/>
      <c r="C272" s="17"/>
      <c r="D272" s="21"/>
      <c r="E272" s="22" t="str">
        <f aca="false">IF(OR(D272="",B272="",C272=""),"",IF(COUNTIFS($B$2:$B$501,B272,$C$2:$C$501,C272,$A$2:$A$501,"&lt;"&amp;A272)=0,"",_xlfn.MAXIFS($D$2:$D$501,$B$2:$B$501,B272,$C$2:$C$501,C272,$A$2:$A$501,"&lt;"&amp;A272)))</f>
        <v/>
      </c>
      <c r="F272" s="22" t="str">
        <f aca="false">IF(E272="","",D272-E272)</f>
        <v/>
      </c>
      <c r="G272" s="12" t="str">
        <f aca="false">IF(C272="","",IFERROR(INDEX(Beállítások!$B$2:$B$4,MATCH(C272,{"Villany";"Víz";"Gáz"},0)),""))</f>
        <v/>
      </c>
      <c r="H272" s="12" t="str">
        <f aca="false">IF(OR(F272="",G272=""),"",F272*G272)</f>
        <v/>
      </c>
    </row>
    <row r="273" customFormat="false" ht="15" hidden="false" customHeight="false" outlineLevel="0" collapsed="false">
      <c r="A273" s="18"/>
      <c r="B273" s="17"/>
      <c r="C273" s="17"/>
      <c r="D273" s="21"/>
      <c r="E273" s="22" t="str">
        <f aca="false">IF(OR(D273="",B273="",C273=""),"",IF(COUNTIFS($B$2:$B$501,B273,$C$2:$C$501,C273,$A$2:$A$501,"&lt;"&amp;A273)=0,"",_xlfn.MAXIFS($D$2:$D$501,$B$2:$B$501,B273,$C$2:$C$501,C273,$A$2:$A$501,"&lt;"&amp;A273)))</f>
        <v/>
      </c>
      <c r="F273" s="22" t="str">
        <f aca="false">IF(E273="","",D273-E273)</f>
        <v/>
      </c>
      <c r="G273" s="12" t="str">
        <f aca="false">IF(C273="","",IFERROR(INDEX(Beállítások!$B$2:$B$4,MATCH(C273,{"Villany";"Víz";"Gáz"},0)),""))</f>
        <v/>
      </c>
      <c r="H273" s="12" t="str">
        <f aca="false">IF(OR(F273="",G273=""),"",F273*G273)</f>
        <v/>
      </c>
    </row>
    <row r="274" customFormat="false" ht="15" hidden="false" customHeight="false" outlineLevel="0" collapsed="false">
      <c r="A274" s="18"/>
      <c r="B274" s="17"/>
      <c r="C274" s="17"/>
      <c r="D274" s="21"/>
      <c r="E274" s="22" t="str">
        <f aca="false">IF(OR(D274="",B274="",C274=""),"",IF(COUNTIFS($B$2:$B$501,B274,$C$2:$C$501,C274,$A$2:$A$501,"&lt;"&amp;A274)=0,"",_xlfn.MAXIFS($D$2:$D$501,$B$2:$B$501,B274,$C$2:$C$501,C274,$A$2:$A$501,"&lt;"&amp;A274)))</f>
        <v/>
      </c>
      <c r="F274" s="22" t="str">
        <f aca="false">IF(E274="","",D274-E274)</f>
        <v/>
      </c>
      <c r="G274" s="12" t="str">
        <f aca="false">IF(C274="","",IFERROR(INDEX(Beállítások!$B$2:$B$4,MATCH(C274,{"Villany";"Víz";"Gáz"},0)),""))</f>
        <v/>
      </c>
      <c r="H274" s="12" t="str">
        <f aca="false">IF(OR(F274="",G274=""),"",F274*G274)</f>
        <v/>
      </c>
    </row>
    <row r="275" customFormat="false" ht="15" hidden="false" customHeight="false" outlineLevel="0" collapsed="false">
      <c r="A275" s="18"/>
      <c r="B275" s="17"/>
      <c r="C275" s="17"/>
      <c r="D275" s="21"/>
      <c r="E275" s="22" t="str">
        <f aca="false">IF(OR(D275="",B275="",C275=""),"",IF(COUNTIFS($B$2:$B$501,B275,$C$2:$C$501,C275,$A$2:$A$501,"&lt;"&amp;A275)=0,"",_xlfn.MAXIFS($D$2:$D$501,$B$2:$B$501,B275,$C$2:$C$501,C275,$A$2:$A$501,"&lt;"&amp;A275)))</f>
        <v/>
      </c>
      <c r="F275" s="22" t="str">
        <f aca="false">IF(E275="","",D275-E275)</f>
        <v/>
      </c>
      <c r="G275" s="12" t="str">
        <f aca="false">IF(C275="","",IFERROR(INDEX(Beállítások!$B$2:$B$4,MATCH(C275,{"Villany";"Víz";"Gáz"},0)),""))</f>
        <v/>
      </c>
      <c r="H275" s="12" t="str">
        <f aca="false">IF(OR(F275="",G275=""),"",F275*G275)</f>
        <v/>
      </c>
    </row>
    <row r="276" customFormat="false" ht="15" hidden="false" customHeight="false" outlineLevel="0" collapsed="false">
      <c r="A276" s="18"/>
      <c r="B276" s="17"/>
      <c r="C276" s="17"/>
      <c r="D276" s="21"/>
      <c r="E276" s="22" t="str">
        <f aca="false">IF(OR(D276="",B276="",C276=""),"",IF(COUNTIFS($B$2:$B$501,B276,$C$2:$C$501,C276,$A$2:$A$501,"&lt;"&amp;A276)=0,"",_xlfn.MAXIFS($D$2:$D$501,$B$2:$B$501,B276,$C$2:$C$501,C276,$A$2:$A$501,"&lt;"&amp;A276)))</f>
        <v/>
      </c>
      <c r="F276" s="22" t="str">
        <f aca="false">IF(E276="","",D276-E276)</f>
        <v/>
      </c>
      <c r="G276" s="12" t="str">
        <f aca="false">IF(C276="","",IFERROR(INDEX(Beállítások!$B$2:$B$4,MATCH(C276,{"Villany";"Víz";"Gáz"},0)),""))</f>
        <v/>
      </c>
      <c r="H276" s="12" t="str">
        <f aca="false">IF(OR(F276="",G276=""),"",F276*G276)</f>
        <v/>
      </c>
    </row>
    <row r="277" customFormat="false" ht="15" hidden="false" customHeight="false" outlineLevel="0" collapsed="false">
      <c r="A277" s="18"/>
      <c r="B277" s="17"/>
      <c r="C277" s="17"/>
      <c r="D277" s="21"/>
      <c r="E277" s="22" t="str">
        <f aca="false">IF(OR(D277="",B277="",C277=""),"",IF(COUNTIFS($B$2:$B$501,B277,$C$2:$C$501,C277,$A$2:$A$501,"&lt;"&amp;A277)=0,"",_xlfn.MAXIFS($D$2:$D$501,$B$2:$B$501,B277,$C$2:$C$501,C277,$A$2:$A$501,"&lt;"&amp;A277)))</f>
        <v/>
      </c>
      <c r="F277" s="22" t="str">
        <f aca="false">IF(E277="","",D277-E277)</f>
        <v/>
      </c>
      <c r="G277" s="12" t="str">
        <f aca="false">IF(C277="","",IFERROR(INDEX(Beállítások!$B$2:$B$4,MATCH(C277,{"Villany";"Víz";"Gáz"},0)),""))</f>
        <v/>
      </c>
      <c r="H277" s="12" t="str">
        <f aca="false">IF(OR(F277="",G277=""),"",F277*G277)</f>
        <v/>
      </c>
    </row>
    <row r="278" customFormat="false" ht="15" hidden="false" customHeight="false" outlineLevel="0" collapsed="false">
      <c r="A278" s="18"/>
      <c r="B278" s="17"/>
      <c r="C278" s="17"/>
      <c r="D278" s="21"/>
      <c r="E278" s="22" t="str">
        <f aca="false">IF(OR(D278="",B278="",C278=""),"",IF(COUNTIFS($B$2:$B$501,B278,$C$2:$C$501,C278,$A$2:$A$501,"&lt;"&amp;A278)=0,"",_xlfn.MAXIFS($D$2:$D$501,$B$2:$B$501,B278,$C$2:$C$501,C278,$A$2:$A$501,"&lt;"&amp;A278)))</f>
        <v/>
      </c>
      <c r="F278" s="22" t="str">
        <f aca="false">IF(E278="","",D278-E278)</f>
        <v/>
      </c>
      <c r="G278" s="12" t="str">
        <f aca="false">IF(C278="","",IFERROR(INDEX(Beállítások!$B$2:$B$4,MATCH(C278,{"Villany";"Víz";"Gáz"},0)),""))</f>
        <v/>
      </c>
      <c r="H278" s="12" t="str">
        <f aca="false">IF(OR(F278="",G278=""),"",F278*G278)</f>
        <v/>
      </c>
    </row>
    <row r="279" customFormat="false" ht="15" hidden="false" customHeight="false" outlineLevel="0" collapsed="false">
      <c r="A279" s="18"/>
      <c r="B279" s="17"/>
      <c r="C279" s="17"/>
      <c r="D279" s="21"/>
      <c r="E279" s="22" t="str">
        <f aca="false">IF(OR(D279="",B279="",C279=""),"",IF(COUNTIFS($B$2:$B$501,B279,$C$2:$C$501,C279,$A$2:$A$501,"&lt;"&amp;A279)=0,"",_xlfn.MAXIFS($D$2:$D$501,$B$2:$B$501,B279,$C$2:$C$501,C279,$A$2:$A$501,"&lt;"&amp;A279)))</f>
        <v/>
      </c>
      <c r="F279" s="22" t="str">
        <f aca="false">IF(E279="","",D279-E279)</f>
        <v/>
      </c>
      <c r="G279" s="12" t="str">
        <f aca="false">IF(C279="","",IFERROR(INDEX(Beállítások!$B$2:$B$4,MATCH(C279,{"Villany";"Víz";"Gáz"},0)),""))</f>
        <v/>
      </c>
      <c r="H279" s="12" t="str">
        <f aca="false">IF(OR(F279="",G279=""),"",F279*G279)</f>
        <v/>
      </c>
    </row>
    <row r="280" customFormat="false" ht="15" hidden="false" customHeight="false" outlineLevel="0" collapsed="false">
      <c r="A280" s="18"/>
      <c r="B280" s="17"/>
      <c r="C280" s="17"/>
      <c r="D280" s="21"/>
      <c r="E280" s="22" t="str">
        <f aca="false">IF(OR(D280="",B280="",C280=""),"",IF(COUNTIFS($B$2:$B$501,B280,$C$2:$C$501,C280,$A$2:$A$501,"&lt;"&amp;A280)=0,"",_xlfn.MAXIFS($D$2:$D$501,$B$2:$B$501,B280,$C$2:$C$501,C280,$A$2:$A$501,"&lt;"&amp;A280)))</f>
        <v/>
      </c>
      <c r="F280" s="22" t="str">
        <f aca="false">IF(E280="","",D280-E280)</f>
        <v/>
      </c>
      <c r="G280" s="12" t="str">
        <f aca="false">IF(C280="","",IFERROR(INDEX(Beállítások!$B$2:$B$4,MATCH(C280,{"Villany";"Víz";"Gáz"},0)),""))</f>
        <v/>
      </c>
      <c r="H280" s="12" t="str">
        <f aca="false">IF(OR(F280="",G280=""),"",F280*G280)</f>
        <v/>
      </c>
    </row>
    <row r="281" customFormat="false" ht="15" hidden="false" customHeight="false" outlineLevel="0" collapsed="false">
      <c r="A281" s="18"/>
      <c r="B281" s="17"/>
      <c r="C281" s="17"/>
      <c r="D281" s="21"/>
      <c r="E281" s="22" t="str">
        <f aca="false">IF(OR(D281="",B281="",C281=""),"",IF(COUNTIFS($B$2:$B$501,B281,$C$2:$C$501,C281,$A$2:$A$501,"&lt;"&amp;A281)=0,"",_xlfn.MAXIFS($D$2:$D$501,$B$2:$B$501,B281,$C$2:$C$501,C281,$A$2:$A$501,"&lt;"&amp;A281)))</f>
        <v/>
      </c>
      <c r="F281" s="22" t="str">
        <f aca="false">IF(E281="","",D281-E281)</f>
        <v/>
      </c>
      <c r="G281" s="12" t="str">
        <f aca="false">IF(C281="","",IFERROR(INDEX(Beállítások!$B$2:$B$4,MATCH(C281,{"Villany";"Víz";"Gáz"},0)),""))</f>
        <v/>
      </c>
      <c r="H281" s="12" t="str">
        <f aca="false">IF(OR(F281="",G281=""),"",F281*G281)</f>
        <v/>
      </c>
    </row>
    <row r="282" customFormat="false" ht="15" hidden="false" customHeight="false" outlineLevel="0" collapsed="false">
      <c r="A282" s="18"/>
      <c r="B282" s="17"/>
      <c r="C282" s="17"/>
      <c r="D282" s="21"/>
      <c r="E282" s="22" t="str">
        <f aca="false">IF(OR(D282="",B282="",C282=""),"",IF(COUNTIFS($B$2:$B$501,B282,$C$2:$C$501,C282,$A$2:$A$501,"&lt;"&amp;A282)=0,"",_xlfn.MAXIFS($D$2:$D$501,$B$2:$B$501,B282,$C$2:$C$501,C282,$A$2:$A$501,"&lt;"&amp;A282)))</f>
        <v/>
      </c>
      <c r="F282" s="22" t="str">
        <f aca="false">IF(E282="","",D282-E282)</f>
        <v/>
      </c>
      <c r="G282" s="12" t="str">
        <f aca="false">IF(C282="","",IFERROR(INDEX(Beállítások!$B$2:$B$4,MATCH(C282,{"Villany";"Víz";"Gáz"},0)),""))</f>
        <v/>
      </c>
      <c r="H282" s="12" t="str">
        <f aca="false">IF(OR(F282="",G282=""),"",F282*G282)</f>
        <v/>
      </c>
    </row>
    <row r="283" customFormat="false" ht="15" hidden="false" customHeight="false" outlineLevel="0" collapsed="false">
      <c r="A283" s="18"/>
      <c r="B283" s="17"/>
      <c r="C283" s="17"/>
      <c r="D283" s="21"/>
      <c r="E283" s="22" t="str">
        <f aca="false">IF(OR(D283="",B283="",C283=""),"",IF(COUNTIFS($B$2:$B$501,B283,$C$2:$C$501,C283,$A$2:$A$501,"&lt;"&amp;A283)=0,"",_xlfn.MAXIFS($D$2:$D$501,$B$2:$B$501,B283,$C$2:$C$501,C283,$A$2:$A$501,"&lt;"&amp;A283)))</f>
        <v/>
      </c>
      <c r="F283" s="22" t="str">
        <f aca="false">IF(E283="","",D283-E283)</f>
        <v/>
      </c>
      <c r="G283" s="12" t="str">
        <f aca="false">IF(C283="","",IFERROR(INDEX(Beállítások!$B$2:$B$4,MATCH(C283,{"Villany";"Víz";"Gáz"},0)),""))</f>
        <v/>
      </c>
      <c r="H283" s="12" t="str">
        <f aca="false">IF(OR(F283="",G283=""),"",F283*G283)</f>
        <v/>
      </c>
    </row>
    <row r="284" customFormat="false" ht="15" hidden="false" customHeight="false" outlineLevel="0" collapsed="false">
      <c r="A284" s="18"/>
      <c r="B284" s="17"/>
      <c r="C284" s="17"/>
      <c r="D284" s="21"/>
      <c r="E284" s="22" t="str">
        <f aca="false">IF(OR(D284="",B284="",C284=""),"",IF(COUNTIFS($B$2:$B$501,B284,$C$2:$C$501,C284,$A$2:$A$501,"&lt;"&amp;A284)=0,"",_xlfn.MAXIFS($D$2:$D$501,$B$2:$B$501,B284,$C$2:$C$501,C284,$A$2:$A$501,"&lt;"&amp;A284)))</f>
        <v/>
      </c>
      <c r="F284" s="22" t="str">
        <f aca="false">IF(E284="","",D284-E284)</f>
        <v/>
      </c>
      <c r="G284" s="12" t="str">
        <f aca="false">IF(C284="","",IFERROR(INDEX(Beállítások!$B$2:$B$4,MATCH(C284,{"Villany";"Víz";"Gáz"},0)),""))</f>
        <v/>
      </c>
      <c r="H284" s="12" t="str">
        <f aca="false">IF(OR(F284="",G284=""),"",F284*G284)</f>
        <v/>
      </c>
    </row>
    <row r="285" customFormat="false" ht="15" hidden="false" customHeight="false" outlineLevel="0" collapsed="false">
      <c r="A285" s="18"/>
      <c r="B285" s="17"/>
      <c r="C285" s="17"/>
      <c r="D285" s="21"/>
      <c r="E285" s="22" t="str">
        <f aca="false">IF(OR(D285="",B285="",C285=""),"",IF(COUNTIFS($B$2:$B$501,B285,$C$2:$C$501,C285,$A$2:$A$501,"&lt;"&amp;A285)=0,"",_xlfn.MAXIFS($D$2:$D$501,$B$2:$B$501,B285,$C$2:$C$501,C285,$A$2:$A$501,"&lt;"&amp;A285)))</f>
        <v/>
      </c>
      <c r="F285" s="22" t="str">
        <f aca="false">IF(E285="","",D285-E285)</f>
        <v/>
      </c>
      <c r="G285" s="12" t="str">
        <f aca="false">IF(C285="","",IFERROR(INDEX(Beállítások!$B$2:$B$4,MATCH(C285,{"Villany";"Víz";"Gáz"},0)),""))</f>
        <v/>
      </c>
      <c r="H285" s="12" t="str">
        <f aca="false">IF(OR(F285="",G285=""),"",F285*G285)</f>
        <v/>
      </c>
    </row>
    <row r="286" customFormat="false" ht="15" hidden="false" customHeight="false" outlineLevel="0" collapsed="false">
      <c r="A286" s="18"/>
      <c r="B286" s="17"/>
      <c r="C286" s="17"/>
      <c r="D286" s="21"/>
      <c r="E286" s="22" t="str">
        <f aca="false">IF(OR(D286="",B286="",C286=""),"",IF(COUNTIFS($B$2:$B$501,B286,$C$2:$C$501,C286,$A$2:$A$501,"&lt;"&amp;A286)=0,"",_xlfn.MAXIFS($D$2:$D$501,$B$2:$B$501,B286,$C$2:$C$501,C286,$A$2:$A$501,"&lt;"&amp;A286)))</f>
        <v/>
      </c>
      <c r="F286" s="22" t="str">
        <f aca="false">IF(E286="","",D286-E286)</f>
        <v/>
      </c>
      <c r="G286" s="12" t="str">
        <f aca="false">IF(C286="","",IFERROR(INDEX(Beállítások!$B$2:$B$4,MATCH(C286,{"Villany";"Víz";"Gáz"},0)),""))</f>
        <v/>
      </c>
      <c r="H286" s="12" t="str">
        <f aca="false">IF(OR(F286="",G286=""),"",F286*G286)</f>
        <v/>
      </c>
    </row>
    <row r="287" customFormat="false" ht="15" hidden="false" customHeight="false" outlineLevel="0" collapsed="false">
      <c r="A287" s="18"/>
      <c r="B287" s="17"/>
      <c r="C287" s="17"/>
      <c r="D287" s="21"/>
      <c r="E287" s="22" t="str">
        <f aca="false">IF(OR(D287="",B287="",C287=""),"",IF(COUNTIFS($B$2:$B$501,B287,$C$2:$C$501,C287,$A$2:$A$501,"&lt;"&amp;A287)=0,"",_xlfn.MAXIFS($D$2:$D$501,$B$2:$B$501,B287,$C$2:$C$501,C287,$A$2:$A$501,"&lt;"&amp;A287)))</f>
        <v/>
      </c>
      <c r="F287" s="22" t="str">
        <f aca="false">IF(E287="","",D287-E287)</f>
        <v/>
      </c>
      <c r="G287" s="12" t="str">
        <f aca="false">IF(C287="","",IFERROR(INDEX(Beállítások!$B$2:$B$4,MATCH(C287,{"Villany";"Víz";"Gáz"},0)),""))</f>
        <v/>
      </c>
      <c r="H287" s="12" t="str">
        <f aca="false">IF(OR(F287="",G287=""),"",F287*G287)</f>
        <v/>
      </c>
    </row>
    <row r="288" customFormat="false" ht="15" hidden="false" customHeight="false" outlineLevel="0" collapsed="false">
      <c r="A288" s="18"/>
      <c r="B288" s="17"/>
      <c r="C288" s="17"/>
      <c r="D288" s="21"/>
      <c r="E288" s="22" t="str">
        <f aca="false">IF(OR(D288="",B288="",C288=""),"",IF(COUNTIFS($B$2:$B$501,B288,$C$2:$C$501,C288,$A$2:$A$501,"&lt;"&amp;A288)=0,"",_xlfn.MAXIFS($D$2:$D$501,$B$2:$B$501,B288,$C$2:$C$501,C288,$A$2:$A$501,"&lt;"&amp;A288)))</f>
        <v/>
      </c>
      <c r="F288" s="22" t="str">
        <f aca="false">IF(E288="","",D288-E288)</f>
        <v/>
      </c>
      <c r="G288" s="12" t="str">
        <f aca="false">IF(C288="","",IFERROR(INDEX(Beállítások!$B$2:$B$4,MATCH(C288,{"Villany";"Víz";"Gáz"},0)),""))</f>
        <v/>
      </c>
      <c r="H288" s="12" t="str">
        <f aca="false">IF(OR(F288="",G288=""),"",F288*G288)</f>
        <v/>
      </c>
    </row>
    <row r="289" customFormat="false" ht="15" hidden="false" customHeight="false" outlineLevel="0" collapsed="false">
      <c r="A289" s="18"/>
      <c r="B289" s="17"/>
      <c r="C289" s="17"/>
      <c r="D289" s="21"/>
      <c r="E289" s="22" t="str">
        <f aca="false">IF(OR(D289="",B289="",C289=""),"",IF(COUNTIFS($B$2:$B$501,B289,$C$2:$C$501,C289,$A$2:$A$501,"&lt;"&amp;A289)=0,"",_xlfn.MAXIFS($D$2:$D$501,$B$2:$B$501,B289,$C$2:$C$501,C289,$A$2:$A$501,"&lt;"&amp;A289)))</f>
        <v/>
      </c>
      <c r="F289" s="22" t="str">
        <f aca="false">IF(E289="","",D289-E289)</f>
        <v/>
      </c>
      <c r="G289" s="12" t="str">
        <f aca="false">IF(C289="","",IFERROR(INDEX(Beállítások!$B$2:$B$4,MATCH(C289,{"Villany";"Víz";"Gáz"},0)),""))</f>
        <v/>
      </c>
      <c r="H289" s="12" t="str">
        <f aca="false">IF(OR(F289="",G289=""),"",F289*G289)</f>
        <v/>
      </c>
    </row>
    <row r="290" customFormat="false" ht="15" hidden="false" customHeight="false" outlineLevel="0" collapsed="false">
      <c r="A290" s="18"/>
      <c r="B290" s="17"/>
      <c r="C290" s="17"/>
      <c r="D290" s="21"/>
      <c r="E290" s="22" t="str">
        <f aca="false">IF(OR(D290="",B290="",C290=""),"",IF(COUNTIFS($B$2:$B$501,B290,$C$2:$C$501,C290,$A$2:$A$501,"&lt;"&amp;A290)=0,"",_xlfn.MAXIFS($D$2:$D$501,$B$2:$B$501,B290,$C$2:$C$501,C290,$A$2:$A$501,"&lt;"&amp;A290)))</f>
        <v/>
      </c>
      <c r="F290" s="22" t="str">
        <f aca="false">IF(E290="","",D290-E290)</f>
        <v/>
      </c>
      <c r="G290" s="12" t="str">
        <f aca="false">IF(C290="","",IFERROR(INDEX(Beállítások!$B$2:$B$4,MATCH(C290,{"Villany";"Víz";"Gáz"},0)),""))</f>
        <v/>
      </c>
      <c r="H290" s="12" t="str">
        <f aca="false">IF(OR(F290="",G290=""),"",F290*G290)</f>
        <v/>
      </c>
    </row>
    <row r="291" customFormat="false" ht="15" hidden="false" customHeight="false" outlineLevel="0" collapsed="false">
      <c r="A291" s="18"/>
      <c r="B291" s="17"/>
      <c r="C291" s="17"/>
      <c r="D291" s="21"/>
      <c r="E291" s="22" t="str">
        <f aca="false">IF(OR(D291="",B291="",C291=""),"",IF(COUNTIFS($B$2:$B$501,B291,$C$2:$C$501,C291,$A$2:$A$501,"&lt;"&amp;A291)=0,"",_xlfn.MAXIFS($D$2:$D$501,$B$2:$B$501,B291,$C$2:$C$501,C291,$A$2:$A$501,"&lt;"&amp;A291)))</f>
        <v/>
      </c>
      <c r="F291" s="22" t="str">
        <f aca="false">IF(E291="","",D291-E291)</f>
        <v/>
      </c>
      <c r="G291" s="12" t="str">
        <f aca="false">IF(C291="","",IFERROR(INDEX(Beállítások!$B$2:$B$4,MATCH(C291,{"Villany";"Víz";"Gáz"},0)),""))</f>
        <v/>
      </c>
      <c r="H291" s="12" t="str">
        <f aca="false">IF(OR(F291="",G291=""),"",F291*G291)</f>
        <v/>
      </c>
    </row>
    <row r="292" customFormat="false" ht="15" hidden="false" customHeight="false" outlineLevel="0" collapsed="false">
      <c r="A292" s="18"/>
      <c r="B292" s="17"/>
      <c r="C292" s="17"/>
      <c r="D292" s="21"/>
      <c r="E292" s="22" t="str">
        <f aca="false">IF(OR(D292="",B292="",C292=""),"",IF(COUNTIFS($B$2:$B$501,B292,$C$2:$C$501,C292,$A$2:$A$501,"&lt;"&amp;A292)=0,"",_xlfn.MAXIFS($D$2:$D$501,$B$2:$B$501,B292,$C$2:$C$501,C292,$A$2:$A$501,"&lt;"&amp;A292)))</f>
        <v/>
      </c>
      <c r="F292" s="22" t="str">
        <f aca="false">IF(E292="","",D292-E292)</f>
        <v/>
      </c>
      <c r="G292" s="12" t="str">
        <f aca="false">IF(C292="","",IFERROR(INDEX(Beállítások!$B$2:$B$4,MATCH(C292,{"Villany";"Víz";"Gáz"},0)),""))</f>
        <v/>
      </c>
      <c r="H292" s="12" t="str">
        <f aca="false">IF(OR(F292="",G292=""),"",F292*G292)</f>
        <v/>
      </c>
    </row>
    <row r="293" customFormat="false" ht="15" hidden="false" customHeight="false" outlineLevel="0" collapsed="false">
      <c r="A293" s="18"/>
      <c r="B293" s="17"/>
      <c r="C293" s="17"/>
      <c r="D293" s="21"/>
      <c r="E293" s="22" t="str">
        <f aca="false">IF(OR(D293="",B293="",C293=""),"",IF(COUNTIFS($B$2:$B$501,B293,$C$2:$C$501,C293,$A$2:$A$501,"&lt;"&amp;A293)=0,"",_xlfn.MAXIFS($D$2:$D$501,$B$2:$B$501,B293,$C$2:$C$501,C293,$A$2:$A$501,"&lt;"&amp;A293)))</f>
        <v/>
      </c>
      <c r="F293" s="22" t="str">
        <f aca="false">IF(E293="","",D293-E293)</f>
        <v/>
      </c>
      <c r="G293" s="12" t="str">
        <f aca="false">IF(C293="","",IFERROR(INDEX(Beállítások!$B$2:$B$4,MATCH(C293,{"Villany";"Víz";"Gáz"},0)),""))</f>
        <v/>
      </c>
      <c r="H293" s="12" t="str">
        <f aca="false">IF(OR(F293="",G293=""),"",F293*G293)</f>
        <v/>
      </c>
    </row>
    <row r="294" customFormat="false" ht="15" hidden="false" customHeight="false" outlineLevel="0" collapsed="false">
      <c r="A294" s="18"/>
      <c r="B294" s="17"/>
      <c r="C294" s="17"/>
      <c r="D294" s="21"/>
      <c r="E294" s="22" t="str">
        <f aca="false">IF(OR(D294="",B294="",C294=""),"",IF(COUNTIFS($B$2:$B$501,B294,$C$2:$C$501,C294,$A$2:$A$501,"&lt;"&amp;A294)=0,"",_xlfn.MAXIFS($D$2:$D$501,$B$2:$B$501,B294,$C$2:$C$501,C294,$A$2:$A$501,"&lt;"&amp;A294)))</f>
        <v/>
      </c>
      <c r="F294" s="22" t="str">
        <f aca="false">IF(E294="","",D294-E294)</f>
        <v/>
      </c>
      <c r="G294" s="12" t="str">
        <f aca="false">IF(C294="","",IFERROR(INDEX(Beállítások!$B$2:$B$4,MATCH(C294,{"Villany";"Víz";"Gáz"},0)),""))</f>
        <v/>
      </c>
      <c r="H294" s="12" t="str">
        <f aca="false">IF(OR(F294="",G294=""),"",F294*G294)</f>
        <v/>
      </c>
    </row>
    <row r="295" customFormat="false" ht="15" hidden="false" customHeight="false" outlineLevel="0" collapsed="false">
      <c r="A295" s="18"/>
      <c r="B295" s="17"/>
      <c r="C295" s="17"/>
      <c r="D295" s="21"/>
      <c r="E295" s="22" t="str">
        <f aca="false">IF(OR(D295="",B295="",C295=""),"",IF(COUNTIFS($B$2:$B$501,B295,$C$2:$C$501,C295,$A$2:$A$501,"&lt;"&amp;A295)=0,"",_xlfn.MAXIFS($D$2:$D$501,$B$2:$B$501,B295,$C$2:$C$501,C295,$A$2:$A$501,"&lt;"&amp;A295)))</f>
        <v/>
      </c>
      <c r="F295" s="22" t="str">
        <f aca="false">IF(E295="","",D295-E295)</f>
        <v/>
      </c>
      <c r="G295" s="12" t="str">
        <f aca="false">IF(C295="","",IFERROR(INDEX(Beállítások!$B$2:$B$4,MATCH(C295,{"Villany";"Víz";"Gáz"},0)),""))</f>
        <v/>
      </c>
      <c r="H295" s="12" t="str">
        <f aca="false">IF(OR(F295="",G295=""),"",F295*G295)</f>
        <v/>
      </c>
    </row>
    <row r="296" customFormat="false" ht="15" hidden="false" customHeight="false" outlineLevel="0" collapsed="false">
      <c r="A296" s="18"/>
      <c r="B296" s="17"/>
      <c r="C296" s="17"/>
      <c r="D296" s="21"/>
      <c r="E296" s="22" t="str">
        <f aca="false">IF(OR(D296="",B296="",C296=""),"",IF(COUNTIFS($B$2:$B$501,B296,$C$2:$C$501,C296,$A$2:$A$501,"&lt;"&amp;A296)=0,"",_xlfn.MAXIFS($D$2:$D$501,$B$2:$B$501,B296,$C$2:$C$501,C296,$A$2:$A$501,"&lt;"&amp;A296)))</f>
        <v/>
      </c>
      <c r="F296" s="22" t="str">
        <f aca="false">IF(E296="","",D296-E296)</f>
        <v/>
      </c>
      <c r="G296" s="12" t="str">
        <f aca="false">IF(C296="","",IFERROR(INDEX(Beállítások!$B$2:$B$4,MATCH(C296,{"Villany";"Víz";"Gáz"},0)),""))</f>
        <v/>
      </c>
      <c r="H296" s="12" t="str">
        <f aca="false">IF(OR(F296="",G296=""),"",F296*G296)</f>
        <v/>
      </c>
    </row>
    <row r="297" customFormat="false" ht="15" hidden="false" customHeight="false" outlineLevel="0" collapsed="false">
      <c r="A297" s="18"/>
      <c r="B297" s="17"/>
      <c r="C297" s="17"/>
      <c r="D297" s="21"/>
      <c r="E297" s="22" t="str">
        <f aca="false">IF(OR(D297="",B297="",C297=""),"",IF(COUNTIFS($B$2:$B$501,B297,$C$2:$C$501,C297,$A$2:$A$501,"&lt;"&amp;A297)=0,"",_xlfn.MAXIFS($D$2:$D$501,$B$2:$B$501,B297,$C$2:$C$501,C297,$A$2:$A$501,"&lt;"&amp;A297)))</f>
        <v/>
      </c>
      <c r="F297" s="22" t="str">
        <f aca="false">IF(E297="","",D297-E297)</f>
        <v/>
      </c>
      <c r="G297" s="12" t="str">
        <f aca="false">IF(C297="","",IFERROR(INDEX(Beállítások!$B$2:$B$4,MATCH(C297,{"Villany";"Víz";"Gáz"},0)),""))</f>
        <v/>
      </c>
      <c r="H297" s="12" t="str">
        <f aca="false">IF(OR(F297="",G297=""),"",F297*G297)</f>
        <v/>
      </c>
    </row>
    <row r="298" customFormat="false" ht="15" hidden="false" customHeight="false" outlineLevel="0" collapsed="false">
      <c r="A298" s="18"/>
      <c r="B298" s="17"/>
      <c r="C298" s="17"/>
      <c r="D298" s="21"/>
      <c r="E298" s="22" t="str">
        <f aca="false">IF(OR(D298="",B298="",C298=""),"",IF(COUNTIFS($B$2:$B$501,B298,$C$2:$C$501,C298,$A$2:$A$501,"&lt;"&amp;A298)=0,"",_xlfn.MAXIFS($D$2:$D$501,$B$2:$B$501,B298,$C$2:$C$501,C298,$A$2:$A$501,"&lt;"&amp;A298)))</f>
        <v/>
      </c>
      <c r="F298" s="22" t="str">
        <f aca="false">IF(E298="","",D298-E298)</f>
        <v/>
      </c>
      <c r="G298" s="12" t="str">
        <f aca="false">IF(C298="","",IFERROR(INDEX(Beállítások!$B$2:$B$4,MATCH(C298,{"Villany";"Víz";"Gáz"},0)),""))</f>
        <v/>
      </c>
      <c r="H298" s="12" t="str">
        <f aca="false">IF(OR(F298="",G298=""),"",F298*G298)</f>
        <v/>
      </c>
    </row>
    <row r="299" customFormat="false" ht="15" hidden="false" customHeight="false" outlineLevel="0" collapsed="false">
      <c r="A299" s="18"/>
      <c r="B299" s="17"/>
      <c r="C299" s="17"/>
      <c r="D299" s="21"/>
      <c r="E299" s="22" t="str">
        <f aca="false">IF(OR(D299="",B299="",C299=""),"",IF(COUNTIFS($B$2:$B$501,B299,$C$2:$C$501,C299,$A$2:$A$501,"&lt;"&amp;A299)=0,"",_xlfn.MAXIFS($D$2:$D$501,$B$2:$B$501,B299,$C$2:$C$501,C299,$A$2:$A$501,"&lt;"&amp;A299)))</f>
        <v/>
      </c>
      <c r="F299" s="22" t="str">
        <f aca="false">IF(E299="","",D299-E299)</f>
        <v/>
      </c>
      <c r="G299" s="12" t="str">
        <f aca="false">IF(C299="","",IFERROR(INDEX(Beállítások!$B$2:$B$4,MATCH(C299,{"Villany";"Víz";"Gáz"},0)),""))</f>
        <v/>
      </c>
      <c r="H299" s="12" t="str">
        <f aca="false">IF(OR(F299="",G299=""),"",F299*G299)</f>
        <v/>
      </c>
    </row>
    <row r="300" customFormat="false" ht="15" hidden="false" customHeight="false" outlineLevel="0" collapsed="false">
      <c r="A300" s="18"/>
      <c r="B300" s="17"/>
      <c r="C300" s="17"/>
      <c r="D300" s="21"/>
      <c r="E300" s="22" t="str">
        <f aca="false">IF(OR(D300="",B300="",C300=""),"",IF(COUNTIFS($B$2:$B$501,B300,$C$2:$C$501,C300,$A$2:$A$501,"&lt;"&amp;A300)=0,"",_xlfn.MAXIFS($D$2:$D$501,$B$2:$B$501,B300,$C$2:$C$501,C300,$A$2:$A$501,"&lt;"&amp;A300)))</f>
        <v/>
      </c>
      <c r="F300" s="22" t="str">
        <f aca="false">IF(E300="","",D300-E300)</f>
        <v/>
      </c>
      <c r="G300" s="12" t="str">
        <f aca="false">IF(C300="","",IFERROR(INDEX(Beállítások!$B$2:$B$4,MATCH(C300,{"Villany";"Víz";"Gáz"},0)),""))</f>
        <v/>
      </c>
      <c r="H300" s="12" t="str">
        <f aca="false">IF(OR(F300="",G300=""),"",F300*G300)</f>
        <v/>
      </c>
    </row>
    <row r="301" customFormat="false" ht="15" hidden="false" customHeight="false" outlineLevel="0" collapsed="false">
      <c r="A301" s="18"/>
      <c r="B301" s="17"/>
      <c r="C301" s="17"/>
      <c r="D301" s="21"/>
      <c r="E301" s="22" t="str">
        <f aca="false">IF(OR(D301="",B301="",C301=""),"",IF(COUNTIFS($B$2:$B$501,B301,$C$2:$C$501,C301,$A$2:$A$501,"&lt;"&amp;A301)=0,"",_xlfn.MAXIFS($D$2:$D$501,$B$2:$B$501,B301,$C$2:$C$501,C301,$A$2:$A$501,"&lt;"&amp;A301)))</f>
        <v/>
      </c>
      <c r="F301" s="22" t="str">
        <f aca="false">IF(E301="","",D301-E301)</f>
        <v/>
      </c>
      <c r="G301" s="12" t="str">
        <f aca="false">IF(C301="","",IFERROR(INDEX(Beállítások!$B$2:$B$4,MATCH(C301,{"Villany";"Víz";"Gáz"},0)),""))</f>
        <v/>
      </c>
      <c r="H301" s="12" t="str">
        <f aca="false">IF(OR(F301="",G301=""),"",F301*G301)</f>
        <v/>
      </c>
    </row>
    <row r="302" customFormat="false" ht="15" hidden="false" customHeight="false" outlineLevel="0" collapsed="false">
      <c r="A302" s="18"/>
      <c r="B302" s="17"/>
      <c r="C302" s="17"/>
      <c r="D302" s="21"/>
      <c r="E302" s="22" t="str">
        <f aca="false">IF(OR(D302="",B302="",C302=""),"",IF(COUNTIFS($B$2:$B$501,B302,$C$2:$C$501,C302,$A$2:$A$501,"&lt;"&amp;A302)=0,"",_xlfn.MAXIFS($D$2:$D$501,$B$2:$B$501,B302,$C$2:$C$501,C302,$A$2:$A$501,"&lt;"&amp;A302)))</f>
        <v/>
      </c>
      <c r="F302" s="22" t="str">
        <f aca="false">IF(E302="","",D302-E302)</f>
        <v/>
      </c>
      <c r="G302" s="12" t="str">
        <f aca="false">IF(C302="","",IFERROR(INDEX(Beállítások!$B$2:$B$4,MATCH(C302,{"Villany";"Víz";"Gáz"},0)),""))</f>
        <v/>
      </c>
      <c r="H302" s="12" t="str">
        <f aca="false">IF(OR(F302="",G302=""),"",F302*G302)</f>
        <v/>
      </c>
    </row>
    <row r="303" customFormat="false" ht="15" hidden="false" customHeight="false" outlineLevel="0" collapsed="false">
      <c r="A303" s="18"/>
      <c r="B303" s="17"/>
      <c r="C303" s="17"/>
      <c r="D303" s="21"/>
      <c r="E303" s="22" t="str">
        <f aca="false">IF(OR(D303="",B303="",C303=""),"",IF(COUNTIFS($B$2:$B$501,B303,$C$2:$C$501,C303,$A$2:$A$501,"&lt;"&amp;A303)=0,"",_xlfn.MAXIFS($D$2:$D$501,$B$2:$B$501,B303,$C$2:$C$501,C303,$A$2:$A$501,"&lt;"&amp;A303)))</f>
        <v/>
      </c>
      <c r="F303" s="22" t="str">
        <f aca="false">IF(E303="","",D303-E303)</f>
        <v/>
      </c>
      <c r="G303" s="12" t="str">
        <f aca="false">IF(C303="","",IFERROR(INDEX(Beállítások!$B$2:$B$4,MATCH(C303,{"Villany";"Víz";"Gáz"},0)),""))</f>
        <v/>
      </c>
      <c r="H303" s="12" t="str">
        <f aca="false">IF(OR(F303="",G303=""),"",F303*G303)</f>
        <v/>
      </c>
    </row>
    <row r="304" customFormat="false" ht="15" hidden="false" customHeight="false" outlineLevel="0" collapsed="false">
      <c r="A304" s="18"/>
      <c r="B304" s="17"/>
      <c r="C304" s="17"/>
      <c r="D304" s="21"/>
      <c r="E304" s="22" t="str">
        <f aca="false">IF(OR(D304="",B304="",C304=""),"",IF(COUNTIFS($B$2:$B$501,B304,$C$2:$C$501,C304,$A$2:$A$501,"&lt;"&amp;A304)=0,"",_xlfn.MAXIFS($D$2:$D$501,$B$2:$B$501,B304,$C$2:$C$501,C304,$A$2:$A$501,"&lt;"&amp;A304)))</f>
        <v/>
      </c>
      <c r="F304" s="22" t="str">
        <f aca="false">IF(E304="","",D304-E304)</f>
        <v/>
      </c>
      <c r="G304" s="12" t="str">
        <f aca="false">IF(C304="","",IFERROR(INDEX(Beállítások!$B$2:$B$4,MATCH(C304,{"Villany";"Víz";"Gáz"},0)),""))</f>
        <v/>
      </c>
      <c r="H304" s="12" t="str">
        <f aca="false">IF(OR(F304="",G304=""),"",F304*G304)</f>
        <v/>
      </c>
    </row>
    <row r="305" customFormat="false" ht="15" hidden="false" customHeight="false" outlineLevel="0" collapsed="false">
      <c r="A305" s="18"/>
      <c r="B305" s="17"/>
      <c r="C305" s="17"/>
      <c r="D305" s="21"/>
      <c r="E305" s="22" t="str">
        <f aca="false">IF(OR(D305="",B305="",C305=""),"",IF(COUNTIFS($B$2:$B$501,B305,$C$2:$C$501,C305,$A$2:$A$501,"&lt;"&amp;A305)=0,"",_xlfn.MAXIFS($D$2:$D$501,$B$2:$B$501,B305,$C$2:$C$501,C305,$A$2:$A$501,"&lt;"&amp;A305)))</f>
        <v/>
      </c>
      <c r="F305" s="22" t="str">
        <f aca="false">IF(E305="","",D305-E305)</f>
        <v/>
      </c>
      <c r="G305" s="12" t="str">
        <f aca="false">IF(C305="","",IFERROR(INDEX(Beállítások!$B$2:$B$4,MATCH(C305,{"Villany";"Víz";"Gáz"},0)),""))</f>
        <v/>
      </c>
      <c r="H305" s="12" t="str">
        <f aca="false">IF(OR(F305="",G305=""),"",F305*G305)</f>
        <v/>
      </c>
    </row>
    <row r="306" customFormat="false" ht="15" hidden="false" customHeight="false" outlineLevel="0" collapsed="false">
      <c r="A306" s="18"/>
      <c r="B306" s="17"/>
      <c r="C306" s="17"/>
      <c r="D306" s="21"/>
      <c r="E306" s="22" t="str">
        <f aca="false">IF(OR(D306="",B306="",C306=""),"",IF(COUNTIFS($B$2:$B$501,B306,$C$2:$C$501,C306,$A$2:$A$501,"&lt;"&amp;A306)=0,"",_xlfn.MAXIFS($D$2:$D$501,$B$2:$B$501,B306,$C$2:$C$501,C306,$A$2:$A$501,"&lt;"&amp;A306)))</f>
        <v/>
      </c>
      <c r="F306" s="22" t="str">
        <f aca="false">IF(E306="","",D306-E306)</f>
        <v/>
      </c>
      <c r="G306" s="12" t="str">
        <f aca="false">IF(C306="","",IFERROR(INDEX(Beállítások!$B$2:$B$4,MATCH(C306,{"Villany";"Víz";"Gáz"},0)),""))</f>
        <v/>
      </c>
      <c r="H306" s="12" t="str">
        <f aca="false">IF(OR(F306="",G306=""),"",F306*G306)</f>
        <v/>
      </c>
    </row>
    <row r="307" customFormat="false" ht="15" hidden="false" customHeight="false" outlineLevel="0" collapsed="false">
      <c r="A307" s="18"/>
      <c r="B307" s="17"/>
      <c r="C307" s="17"/>
      <c r="D307" s="21"/>
      <c r="E307" s="22" t="str">
        <f aca="false">IF(OR(D307="",B307="",C307=""),"",IF(COUNTIFS($B$2:$B$501,B307,$C$2:$C$501,C307,$A$2:$A$501,"&lt;"&amp;A307)=0,"",_xlfn.MAXIFS($D$2:$D$501,$B$2:$B$501,B307,$C$2:$C$501,C307,$A$2:$A$501,"&lt;"&amp;A307)))</f>
        <v/>
      </c>
      <c r="F307" s="22" t="str">
        <f aca="false">IF(E307="","",D307-E307)</f>
        <v/>
      </c>
      <c r="G307" s="12" t="str">
        <f aca="false">IF(C307="","",IFERROR(INDEX(Beállítások!$B$2:$B$4,MATCH(C307,{"Villany";"Víz";"Gáz"},0)),""))</f>
        <v/>
      </c>
      <c r="H307" s="12" t="str">
        <f aca="false">IF(OR(F307="",G307=""),"",F307*G307)</f>
        <v/>
      </c>
    </row>
    <row r="308" customFormat="false" ht="15" hidden="false" customHeight="false" outlineLevel="0" collapsed="false">
      <c r="A308" s="18"/>
      <c r="B308" s="17"/>
      <c r="C308" s="17"/>
      <c r="D308" s="21"/>
      <c r="E308" s="22" t="str">
        <f aca="false">IF(OR(D308="",B308="",C308=""),"",IF(COUNTIFS($B$2:$B$501,B308,$C$2:$C$501,C308,$A$2:$A$501,"&lt;"&amp;A308)=0,"",_xlfn.MAXIFS($D$2:$D$501,$B$2:$B$501,B308,$C$2:$C$501,C308,$A$2:$A$501,"&lt;"&amp;A308)))</f>
        <v/>
      </c>
      <c r="F308" s="22" t="str">
        <f aca="false">IF(E308="","",D308-E308)</f>
        <v/>
      </c>
      <c r="G308" s="12" t="str">
        <f aca="false">IF(C308="","",IFERROR(INDEX(Beállítások!$B$2:$B$4,MATCH(C308,{"Villany";"Víz";"Gáz"},0)),""))</f>
        <v/>
      </c>
      <c r="H308" s="12" t="str">
        <f aca="false">IF(OR(F308="",G308=""),"",F308*G308)</f>
        <v/>
      </c>
    </row>
    <row r="309" customFormat="false" ht="15" hidden="false" customHeight="false" outlineLevel="0" collapsed="false">
      <c r="A309" s="18"/>
      <c r="B309" s="17"/>
      <c r="C309" s="17"/>
      <c r="D309" s="21"/>
      <c r="E309" s="22" t="str">
        <f aca="false">IF(OR(D309="",B309="",C309=""),"",IF(COUNTIFS($B$2:$B$501,B309,$C$2:$C$501,C309,$A$2:$A$501,"&lt;"&amp;A309)=0,"",_xlfn.MAXIFS($D$2:$D$501,$B$2:$B$501,B309,$C$2:$C$501,C309,$A$2:$A$501,"&lt;"&amp;A309)))</f>
        <v/>
      </c>
      <c r="F309" s="22" t="str">
        <f aca="false">IF(E309="","",D309-E309)</f>
        <v/>
      </c>
      <c r="G309" s="12" t="str">
        <f aca="false">IF(C309="","",IFERROR(INDEX(Beállítások!$B$2:$B$4,MATCH(C309,{"Villany";"Víz";"Gáz"},0)),""))</f>
        <v/>
      </c>
      <c r="H309" s="12" t="str">
        <f aca="false">IF(OR(F309="",G309=""),"",F309*G309)</f>
        <v/>
      </c>
    </row>
    <row r="310" customFormat="false" ht="15" hidden="false" customHeight="false" outlineLevel="0" collapsed="false">
      <c r="A310" s="18"/>
      <c r="B310" s="17"/>
      <c r="C310" s="17"/>
      <c r="D310" s="21"/>
      <c r="E310" s="22" t="str">
        <f aca="false">IF(OR(D310="",B310="",C310=""),"",IF(COUNTIFS($B$2:$B$501,B310,$C$2:$C$501,C310,$A$2:$A$501,"&lt;"&amp;A310)=0,"",_xlfn.MAXIFS($D$2:$D$501,$B$2:$B$501,B310,$C$2:$C$501,C310,$A$2:$A$501,"&lt;"&amp;A310)))</f>
        <v/>
      </c>
      <c r="F310" s="22" t="str">
        <f aca="false">IF(E310="","",D310-E310)</f>
        <v/>
      </c>
      <c r="G310" s="12" t="str">
        <f aca="false">IF(C310="","",IFERROR(INDEX(Beállítások!$B$2:$B$4,MATCH(C310,{"Villany";"Víz";"Gáz"},0)),""))</f>
        <v/>
      </c>
      <c r="H310" s="12" t="str">
        <f aca="false">IF(OR(F310="",G310=""),"",F310*G310)</f>
        <v/>
      </c>
    </row>
    <row r="311" customFormat="false" ht="15" hidden="false" customHeight="false" outlineLevel="0" collapsed="false">
      <c r="A311" s="18"/>
      <c r="B311" s="17"/>
      <c r="C311" s="17"/>
      <c r="D311" s="21"/>
      <c r="E311" s="22" t="str">
        <f aca="false">IF(OR(D311="",B311="",C311=""),"",IF(COUNTIFS($B$2:$B$501,B311,$C$2:$C$501,C311,$A$2:$A$501,"&lt;"&amp;A311)=0,"",_xlfn.MAXIFS($D$2:$D$501,$B$2:$B$501,B311,$C$2:$C$501,C311,$A$2:$A$501,"&lt;"&amp;A311)))</f>
        <v/>
      </c>
      <c r="F311" s="22" t="str">
        <f aca="false">IF(E311="","",D311-E311)</f>
        <v/>
      </c>
      <c r="G311" s="12" t="str">
        <f aca="false">IF(C311="","",IFERROR(INDEX(Beállítások!$B$2:$B$4,MATCH(C311,{"Villany";"Víz";"Gáz"},0)),""))</f>
        <v/>
      </c>
      <c r="H311" s="12" t="str">
        <f aca="false">IF(OR(F311="",G311=""),"",F311*G311)</f>
        <v/>
      </c>
    </row>
    <row r="312" customFormat="false" ht="15" hidden="false" customHeight="false" outlineLevel="0" collapsed="false">
      <c r="A312" s="18"/>
      <c r="B312" s="17"/>
      <c r="C312" s="17"/>
      <c r="D312" s="21"/>
      <c r="E312" s="22" t="str">
        <f aca="false">IF(OR(D312="",B312="",C312=""),"",IF(COUNTIFS($B$2:$B$501,B312,$C$2:$C$501,C312,$A$2:$A$501,"&lt;"&amp;A312)=0,"",_xlfn.MAXIFS($D$2:$D$501,$B$2:$B$501,B312,$C$2:$C$501,C312,$A$2:$A$501,"&lt;"&amp;A312)))</f>
        <v/>
      </c>
      <c r="F312" s="22" t="str">
        <f aca="false">IF(E312="","",D312-E312)</f>
        <v/>
      </c>
      <c r="G312" s="12" t="str">
        <f aca="false">IF(C312="","",IFERROR(INDEX(Beállítások!$B$2:$B$4,MATCH(C312,{"Villany";"Víz";"Gáz"},0)),""))</f>
        <v/>
      </c>
      <c r="H312" s="12" t="str">
        <f aca="false">IF(OR(F312="",G312=""),"",F312*G312)</f>
        <v/>
      </c>
    </row>
    <row r="313" customFormat="false" ht="15" hidden="false" customHeight="false" outlineLevel="0" collapsed="false">
      <c r="A313" s="18"/>
      <c r="B313" s="17"/>
      <c r="C313" s="17"/>
      <c r="D313" s="21"/>
      <c r="E313" s="22" t="str">
        <f aca="false">IF(OR(D313="",B313="",C313=""),"",IF(COUNTIFS($B$2:$B$501,B313,$C$2:$C$501,C313,$A$2:$A$501,"&lt;"&amp;A313)=0,"",_xlfn.MAXIFS($D$2:$D$501,$B$2:$B$501,B313,$C$2:$C$501,C313,$A$2:$A$501,"&lt;"&amp;A313)))</f>
        <v/>
      </c>
      <c r="F313" s="22" t="str">
        <f aca="false">IF(E313="","",D313-E313)</f>
        <v/>
      </c>
      <c r="G313" s="12" t="str">
        <f aca="false">IF(C313="","",IFERROR(INDEX(Beállítások!$B$2:$B$4,MATCH(C313,{"Villany";"Víz";"Gáz"},0)),""))</f>
        <v/>
      </c>
      <c r="H313" s="12" t="str">
        <f aca="false">IF(OR(F313="",G313=""),"",F313*G313)</f>
        <v/>
      </c>
    </row>
    <row r="314" customFormat="false" ht="15" hidden="false" customHeight="false" outlineLevel="0" collapsed="false">
      <c r="A314" s="18"/>
      <c r="B314" s="17"/>
      <c r="C314" s="17"/>
      <c r="D314" s="21"/>
      <c r="E314" s="22" t="str">
        <f aca="false">IF(OR(D314="",B314="",C314=""),"",IF(COUNTIFS($B$2:$B$501,B314,$C$2:$C$501,C314,$A$2:$A$501,"&lt;"&amp;A314)=0,"",_xlfn.MAXIFS($D$2:$D$501,$B$2:$B$501,B314,$C$2:$C$501,C314,$A$2:$A$501,"&lt;"&amp;A314)))</f>
        <v/>
      </c>
      <c r="F314" s="22" t="str">
        <f aca="false">IF(E314="","",D314-E314)</f>
        <v/>
      </c>
      <c r="G314" s="12" t="str">
        <f aca="false">IF(C314="","",IFERROR(INDEX(Beállítások!$B$2:$B$4,MATCH(C314,{"Villany";"Víz";"Gáz"},0)),""))</f>
        <v/>
      </c>
      <c r="H314" s="12" t="str">
        <f aca="false">IF(OR(F314="",G314=""),"",F314*G314)</f>
        <v/>
      </c>
    </row>
    <row r="315" customFormat="false" ht="15" hidden="false" customHeight="false" outlineLevel="0" collapsed="false">
      <c r="A315" s="18"/>
      <c r="B315" s="17"/>
      <c r="C315" s="17"/>
      <c r="D315" s="21"/>
      <c r="E315" s="22" t="str">
        <f aca="false">IF(OR(D315="",B315="",C315=""),"",IF(COUNTIFS($B$2:$B$501,B315,$C$2:$C$501,C315,$A$2:$A$501,"&lt;"&amp;A315)=0,"",_xlfn.MAXIFS($D$2:$D$501,$B$2:$B$501,B315,$C$2:$C$501,C315,$A$2:$A$501,"&lt;"&amp;A315)))</f>
        <v/>
      </c>
      <c r="F315" s="22" t="str">
        <f aca="false">IF(E315="","",D315-E315)</f>
        <v/>
      </c>
      <c r="G315" s="12" t="str">
        <f aca="false">IF(C315="","",IFERROR(INDEX(Beállítások!$B$2:$B$4,MATCH(C315,{"Villany";"Víz";"Gáz"},0)),""))</f>
        <v/>
      </c>
      <c r="H315" s="12" t="str">
        <f aca="false">IF(OR(F315="",G315=""),"",F315*G315)</f>
        <v/>
      </c>
    </row>
    <row r="316" customFormat="false" ht="15" hidden="false" customHeight="false" outlineLevel="0" collapsed="false">
      <c r="A316" s="18"/>
      <c r="B316" s="17"/>
      <c r="C316" s="17"/>
      <c r="D316" s="21"/>
      <c r="E316" s="22" t="str">
        <f aca="false">IF(OR(D316="",B316="",C316=""),"",IF(COUNTIFS($B$2:$B$501,B316,$C$2:$C$501,C316,$A$2:$A$501,"&lt;"&amp;A316)=0,"",_xlfn.MAXIFS($D$2:$D$501,$B$2:$B$501,B316,$C$2:$C$501,C316,$A$2:$A$501,"&lt;"&amp;A316)))</f>
        <v/>
      </c>
      <c r="F316" s="22" t="str">
        <f aca="false">IF(E316="","",D316-E316)</f>
        <v/>
      </c>
      <c r="G316" s="12" t="str">
        <f aca="false">IF(C316="","",IFERROR(INDEX(Beállítások!$B$2:$B$4,MATCH(C316,{"Villany";"Víz";"Gáz"},0)),""))</f>
        <v/>
      </c>
      <c r="H316" s="12" t="str">
        <f aca="false">IF(OR(F316="",G316=""),"",F316*G316)</f>
        <v/>
      </c>
    </row>
    <row r="317" customFormat="false" ht="15" hidden="false" customHeight="false" outlineLevel="0" collapsed="false">
      <c r="A317" s="18"/>
      <c r="B317" s="17"/>
      <c r="C317" s="17"/>
      <c r="D317" s="21"/>
      <c r="E317" s="22" t="str">
        <f aca="false">IF(OR(D317="",B317="",C317=""),"",IF(COUNTIFS($B$2:$B$501,B317,$C$2:$C$501,C317,$A$2:$A$501,"&lt;"&amp;A317)=0,"",_xlfn.MAXIFS($D$2:$D$501,$B$2:$B$501,B317,$C$2:$C$501,C317,$A$2:$A$501,"&lt;"&amp;A317)))</f>
        <v/>
      </c>
      <c r="F317" s="22" t="str">
        <f aca="false">IF(E317="","",D317-E317)</f>
        <v/>
      </c>
      <c r="G317" s="12" t="str">
        <f aca="false">IF(C317="","",IFERROR(INDEX(Beállítások!$B$2:$B$4,MATCH(C317,{"Villany";"Víz";"Gáz"},0)),""))</f>
        <v/>
      </c>
      <c r="H317" s="12" t="str">
        <f aca="false">IF(OR(F317="",G317=""),"",F317*G317)</f>
        <v/>
      </c>
    </row>
    <row r="318" customFormat="false" ht="15" hidden="false" customHeight="false" outlineLevel="0" collapsed="false">
      <c r="A318" s="18"/>
      <c r="B318" s="17"/>
      <c r="C318" s="17"/>
      <c r="D318" s="21"/>
      <c r="E318" s="22" t="str">
        <f aca="false">IF(OR(D318="",B318="",C318=""),"",IF(COUNTIFS($B$2:$B$501,B318,$C$2:$C$501,C318,$A$2:$A$501,"&lt;"&amp;A318)=0,"",_xlfn.MAXIFS($D$2:$D$501,$B$2:$B$501,B318,$C$2:$C$501,C318,$A$2:$A$501,"&lt;"&amp;A318)))</f>
        <v/>
      </c>
      <c r="F318" s="22" t="str">
        <f aca="false">IF(E318="","",D318-E318)</f>
        <v/>
      </c>
      <c r="G318" s="12" t="str">
        <f aca="false">IF(C318="","",IFERROR(INDEX(Beállítások!$B$2:$B$4,MATCH(C318,{"Villany";"Víz";"Gáz"},0)),""))</f>
        <v/>
      </c>
      <c r="H318" s="12" t="str">
        <f aca="false">IF(OR(F318="",G318=""),"",F318*G318)</f>
        <v/>
      </c>
    </row>
    <row r="319" customFormat="false" ht="15" hidden="false" customHeight="false" outlineLevel="0" collapsed="false">
      <c r="A319" s="18"/>
      <c r="B319" s="17"/>
      <c r="C319" s="17"/>
      <c r="D319" s="21"/>
      <c r="E319" s="22" t="str">
        <f aca="false">IF(OR(D319="",B319="",C319=""),"",IF(COUNTIFS($B$2:$B$501,B319,$C$2:$C$501,C319,$A$2:$A$501,"&lt;"&amp;A319)=0,"",_xlfn.MAXIFS($D$2:$D$501,$B$2:$B$501,B319,$C$2:$C$501,C319,$A$2:$A$501,"&lt;"&amp;A319)))</f>
        <v/>
      </c>
      <c r="F319" s="22" t="str">
        <f aca="false">IF(E319="","",D319-E319)</f>
        <v/>
      </c>
      <c r="G319" s="12" t="str">
        <f aca="false">IF(C319="","",IFERROR(INDEX(Beállítások!$B$2:$B$4,MATCH(C319,{"Villany";"Víz";"Gáz"},0)),""))</f>
        <v/>
      </c>
      <c r="H319" s="12" t="str">
        <f aca="false">IF(OR(F319="",G319=""),"",F319*G319)</f>
        <v/>
      </c>
    </row>
    <row r="320" customFormat="false" ht="15" hidden="false" customHeight="false" outlineLevel="0" collapsed="false">
      <c r="A320" s="18"/>
      <c r="B320" s="17"/>
      <c r="C320" s="17"/>
      <c r="D320" s="21"/>
      <c r="E320" s="22" t="str">
        <f aca="false">IF(OR(D320="",B320="",C320=""),"",IF(COUNTIFS($B$2:$B$501,B320,$C$2:$C$501,C320,$A$2:$A$501,"&lt;"&amp;A320)=0,"",_xlfn.MAXIFS($D$2:$D$501,$B$2:$B$501,B320,$C$2:$C$501,C320,$A$2:$A$501,"&lt;"&amp;A320)))</f>
        <v/>
      </c>
      <c r="F320" s="22" t="str">
        <f aca="false">IF(E320="","",D320-E320)</f>
        <v/>
      </c>
      <c r="G320" s="12" t="str">
        <f aca="false">IF(C320="","",IFERROR(INDEX(Beállítások!$B$2:$B$4,MATCH(C320,{"Villany";"Víz";"Gáz"},0)),""))</f>
        <v/>
      </c>
      <c r="H320" s="12" t="str">
        <f aca="false">IF(OR(F320="",G320=""),"",F320*G320)</f>
        <v/>
      </c>
    </row>
    <row r="321" customFormat="false" ht="15" hidden="false" customHeight="false" outlineLevel="0" collapsed="false">
      <c r="A321" s="18"/>
      <c r="B321" s="17"/>
      <c r="C321" s="17"/>
      <c r="D321" s="21"/>
      <c r="E321" s="22" t="str">
        <f aca="false">IF(OR(D321="",B321="",C321=""),"",IF(COUNTIFS($B$2:$B$501,B321,$C$2:$C$501,C321,$A$2:$A$501,"&lt;"&amp;A321)=0,"",_xlfn.MAXIFS($D$2:$D$501,$B$2:$B$501,B321,$C$2:$C$501,C321,$A$2:$A$501,"&lt;"&amp;A321)))</f>
        <v/>
      </c>
      <c r="F321" s="22" t="str">
        <f aca="false">IF(E321="","",D321-E321)</f>
        <v/>
      </c>
      <c r="G321" s="12" t="str">
        <f aca="false">IF(C321="","",IFERROR(INDEX(Beállítások!$B$2:$B$4,MATCH(C321,{"Villany";"Víz";"Gáz"},0)),""))</f>
        <v/>
      </c>
      <c r="H321" s="12" t="str">
        <f aca="false">IF(OR(F321="",G321=""),"",F321*G321)</f>
        <v/>
      </c>
    </row>
    <row r="322" customFormat="false" ht="15" hidden="false" customHeight="false" outlineLevel="0" collapsed="false">
      <c r="A322" s="18"/>
      <c r="B322" s="17"/>
      <c r="C322" s="17"/>
      <c r="D322" s="21"/>
      <c r="E322" s="22" t="str">
        <f aca="false">IF(OR(D322="",B322="",C322=""),"",IF(COUNTIFS($B$2:$B$501,B322,$C$2:$C$501,C322,$A$2:$A$501,"&lt;"&amp;A322)=0,"",_xlfn.MAXIFS($D$2:$D$501,$B$2:$B$501,B322,$C$2:$C$501,C322,$A$2:$A$501,"&lt;"&amp;A322)))</f>
        <v/>
      </c>
      <c r="F322" s="22" t="str">
        <f aca="false">IF(E322="","",D322-E322)</f>
        <v/>
      </c>
      <c r="G322" s="12" t="str">
        <f aca="false">IF(C322="","",IFERROR(INDEX(Beállítások!$B$2:$B$4,MATCH(C322,{"Villany";"Víz";"Gáz"},0)),""))</f>
        <v/>
      </c>
      <c r="H322" s="12" t="str">
        <f aca="false">IF(OR(F322="",G322=""),"",F322*G322)</f>
        <v/>
      </c>
    </row>
    <row r="323" customFormat="false" ht="15" hidden="false" customHeight="false" outlineLevel="0" collapsed="false">
      <c r="A323" s="18"/>
      <c r="B323" s="17"/>
      <c r="C323" s="17"/>
      <c r="D323" s="21"/>
      <c r="E323" s="22" t="str">
        <f aca="false">IF(OR(D323="",B323="",C323=""),"",IF(COUNTIFS($B$2:$B$501,B323,$C$2:$C$501,C323,$A$2:$A$501,"&lt;"&amp;A323)=0,"",_xlfn.MAXIFS($D$2:$D$501,$B$2:$B$501,B323,$C$2:$C$501,C323,$A$2:$A$501,"&lt;"&amp;A323)))</f>
        <v/>
      </c>
      <c r="F323" s="22" t="str">
        <f aca="false">IF(E323="","",D323-E323)</f>
        <v/>
      </c>
      <c r="G323" s="12" t="str">
        <f aca="false">IF(C323="","",IFERROR(INDEX(Beállítások!$B$2:$B$4,MATCH(C323,{"Villany";"Víz";"Gáz"},0)),""))</f>
        <v/>
      </c>
      <c r="H323" s="12" t="str">
        <f aca="false">IF(OR(F323="",G323=""),"",F323*G323)</f>
        <v/>
      </c>
    </row>
    <row r="324" customFormat="false" ht="15" hidden="false" customHeight="false" outlineLevel="0" collapsed="false">
      <c r="A324" s="18"/>
      <c r="B324" s="17"/>
      <c r="C324" s="17"/>
      <c r="D324" s="21"/>
      <c r="E324" s="22" t="str">
        <f aca="false">IF(OR(D324="",B324="",C324=""),"",IF(COUNTIFS($B$2:$B$501,B324,$C$2:$C$501,C324,$A$2:$A$501,"&lt;"&amp;A324)=0,"",_xlfn.MAXIFS($D$2:$D$501,$B$2:$B$501,B324,$C$2:$C$501,C324,$A$2:$A$501,"&lt;"&amp;A324)))</f>
        <v/>
      </c>
      <c r="F324" s="22" t="str">
        <f aca="false">IF(E324="","",D324-E324)</f>
        <v/>
      </c>
      <c r="G324" s="12" t="str">
        <f aca="false">IF(C324="","",IFERROR(INDEX(Beállítások!$B$2:$B$4,MATCH(C324,{"Villany";"Víz";"Gáz"},0)),""))</f>
        <v/>
      </c>
      <c r="H324" s="12" t="str">
        <f aca="false">IF(OR(F324="",G324=""),"",F324*G324)</f>
        <v/>
      </c>
    </row>
    <row r="325" customFormat="false" ht="15" hidden="false" customHeight="false" outlineLevel="0" collapsed="false">
      <c r="A325" s="18"/>
      <c r="B325" s="17"/>
      <c r="C325" s="17"/>
      <c r="D325" s="21"/>
      <c r="E325" s="22" t="str">
        <f aca="false">IF(OR(D325="",B325="",C325=""),"",IF(COUNTIFS($B$2:$B$501,B325,$C$2:$C$501,C325,$A$2:$A$501,"&lt;"&amp;A325)=0,"",_xlfn.MAXIFS($D$2:$D$501,$B$2:$B$501,B325,$C$2:$C$501,C325,$A$2:$A$501,"&lt;"&amp;A325)))</f>
        <v/>
      </c>
      <c r="F325" s="22" t="str">
        <f aca="false">IF(E325="","",D325-E325)</f>
        <v/>
      </c>
      <c r="G325" s="12" t="str">
        <f aca="false">IF(C325="","",IFERROR(INDEX(Beállítások!$B$2:$B$4,MATCH(C325,{"Villany";"Víz";"Gáz"},0)),""))</f>
        <v/>
      </c>
      <c r="H325" s="12" t="str">
        <f aca="false">IF(OR(F325="",G325=""),"",F325*G325)</f>
        <v/>
      </c>
    </row>
    <row r="326" customFormat="false" ht="15" hidden="false" customHeight="false" outlineLevel="0" collapsed="false">
      <c r="A326" s="18"/>
      <c r="B326" s="17"/>
      <c r="C326" s="17"/>
      <c r="D326" s="21"/>
      <c r="E326" s="22" t="str">
        <f aca="false">IF(OR(D326="",B326="",C326=""),"",IF(COUNTIFS($B$2:$B$501,B326,$C$2:$C$501,C326,$A$2:$A$501,"&lt;"&amp;A326)=0,"",_xlfn.MAXIFS($D$2:$D$501,$B$2:$B$501,B326,$C$2:$C$501,C326,$A$2:$A$501,"&lt;"&amp;A326)))</f>
        <v/>
      </c>
      <c r="F326" s="22" t="str">
        <f aca="false">IF(E326="","",D326-E326)</f>
        <v/>
      </c>
      <c r="G326" s="12" t="str">
        <f aca="false">IF(C326="","",IFERROR(INDEX(Beállítások!$B$2:$B$4,MATCH(C326,{"Villany";"Víz";"Gáz"},0)),""))</f>
        <v/>
      </c>
      <c r="H326" s="12" t="str">
        <f aca="false">IF(OR(F326="",G326=""),"",F326*G326)</f>
        <v/>
      </c>
    </row>
    <row r="327" customFormat="false" ht="15" hidden="false" customHeight="false" outlineLevel="0" collapsed="false">
      <c r="A327" s="18"/>
      <c r="B327" s="17"/>
      <c r="C327" s="17"/>
      <c r="D327" s="21"/>
      <c r="E327" s="22" t="str">
        <f aca="false">IF(OR(D327="",B327="",C327=""),"",IF(COUNTIFS($B$2:$B$501,B327,$C$2:$C$501,C327,$A$2:$A$501,"&lt;"&amp;A327)=0,"",_xlfn.MAXIFS($D$2:$D$501,$B$2:$B$501,B327,$C$2:$C$501,C327,$A$2:$A$501,"&lt;"&amp;A327)))</f>
        <v/>
      </c>
      <c r="F327" s="22" t="str">
        <f aca="false">IF(E327="","",D327-E327)</f>
        <v/>
      </c>
      <c r="G327" s="12" t="str">
        <f aca="false">IF(C327="","",IFERROR(INDEX(Beállítások!$B$2:$B$4,MATCH(C327,{"Villany";"Víz";"Gáz"},0)),""))</f>
        <v/>
      </c>
      <c r="H327" s="12" t="str">
        <f aca="false">IF(OR(F327="",G327=""),"",F327*G327)</f>
        <v/>
      </c>
    </row>
    <row r="328" customFormat="false" ht="15" hidden="false" customHeight="false" outlineLevel="0" collapsed="false">
      <c r="A328" s="18"/>
      <c r="B328" s="17"/>
      <c r="C328" s="17"/>
      <c r="D328" s="21"/>
      <c r="E328" s="22" t="str">
        <f aca="false">IF(OR(D328="",B328="",C328=""),"",IF(COUNTIFS($B$2:$B$501,B328,$C$2:$C$501,C328,$A$2:$A$501,"&lt;"&amp;A328)=0,"",_xlfn.MAXIFS($D$2:$D$501,$B$2:$B$501,B328,$C$2:$C$501,C328,$A$2:$A$501,"&lt;"&amp;A328)))</f>
        <v/>
      </c>
      <c r="F328" s="22" t="str">
        <f aca="false">IF(E328="","",D328-E328)</f>
        <v/>
      </c>
      <c r="G328" s="12" t="str">
        <f aca="false">IF(C328="","",IFERROR(INDEX(Beállítások!$B$2:$B$4,MATCH(C328,{"Villany";"Víz";"Gáz"},0)),""))</f>
        <v/>
      </c>
      <c r="H328" s="12" t="str">
        <f aca="false">IF(OR(F328="",G328=""),"",F328*G328)</f>
        <v/>
      </c>
    </row>
    <row r="329" customFormat="false" ht="15" hidden="false" customHeight="false" outlineLevel="0" collapsed="false">
      <c r="A329" s="18"/>
      <c r="B329" s="17"/>
      <c r="C329" s="17"/>
      <c r="D329" s="21"/>
      <c r="E329" s="22" t="str">
        <f aca="false">IF(OR(D329="",B329="",C329=""),"",IF(COUNTIFS($B$2:$B$501,B329,$C$2:$C$501,C329,$A$2:$A$501,"&lt;"&amp;A329)=0,"",_xlfn.MAXIFS($D$2:$D$501,$B$2:$B$501,B329,$C$2:$C$501,C329,$A$2:$A$501,"&lt;"&amp;A329)))</f>
        <v/>
      </c>
      <c r="F329" s="22" t="str">
        <f aca="false">IF(E329="","",D329-E329)</f>
        <v/>
      </c>
      <c r="G329" s="12" t="str">
        <f aca="false">IF(C329="","",IFERROR(INDEX(Beállítások!$B$2:$B$4,MATCH(C329,{"Villany";"Víz";"Gáz"},0)),""))</f>
        <v/>
      </c>
      <c r="H329" s="12" t="str">
        <f aca="false">IF(OR(F329="",G329=""),"",F329*G329)</f>
        <v/>
      </c>
    </row>
    <row r="330" customFormat="false" ht="15" hidden="false" customHeight="false" outlineLevel="0" collapsed="false">
      <c r="A330" s="18"/>
      <c r="B330" s="17"/>
      <c r="C330" s="17"/>
      <c r="D330" s="21"/>
      <c r="E330" s="22" t="str">
        <f aca="false">IF(OR(D330="",B330="",C330=""),"",IF(COUNTIFS($B$2:$B$501,B330,$C$2:$C$501,C330,$A$2:$A$501,"&lt;"&amp;A330)=0,"",_xlfn.MAXIFS($D$2:$D$501,$B$2:$B$501,B330,$C$2:$C$501,C330,$A$2:$A$501,"&lt;"&amp;A330)))</f>
        <v/>
      </c>
      <c r="F330" s="22" t="str">
        <f aca="false">IF(E330="","",D330-E330)</f>
        <v/>
      </c>
      <c r="G330" s="12" t="str">
        <f aca="false">IF(C330="","",IFERROR(INDEX(Beállítások!$B$2:$B$4,MATCH(C330,{"Villany";"Víz";"Gáz"},0)),""))</f>
        <v/>
      </c>
      <c r="H330" s="12" t="str">
        <f aca="false">IF(OR(F330="",G330=""),"",F330*G330)</f>
        <v/>
      </c>
    </row>
    <row r="331" customFormat="false" ht="15" hidden="false" customHeight="false" outlineLevel="0" collapsed="false">
      <c r="A331" s="18"/>
      <c r="B331" s="17"/>
      <c r="C331" s="17"/>
      <c r="D331" s="21"/>
      <c r="E331" s="22" t="str">
        <f aca="false">IF(OR(D331="",B331="",C331=""),"",IF(COUNTIFS($B$2:$B$501,B331,$C$2:$C$501,C331,$A$2:$A$501,"&lt;"&amp;A331)=0,"",_xlfn.MAXIFS($D$2:$D$501,$B$2:$B$501,B331,$C$2:$C$501,C331,$A$2:$A$501,"&lt;"&amp;A331)))</f>
        <v/>
      </c>
      <c r="F331" s="22" t="str">
        <f aca="false">IF(E331="","",D331-E331)</f>
        <v/>
      </c>
      <c r="G331" s="12" t="str">
        <f aca="false">IF(C331="","",IFERROR(INDEX(Beállítások!$B$2:$B$4,MATCH(C331,{"Villany";"Víz";"Gáz"},0)),""))</f>
        <v/>
      </c>
      <c r="H331" s="12" t="str">
        <f aca="false">IF(OR(F331="",G331=""),"",F331*G331)</f>
        <v/>
      </c>
    </row>
    <row r="332" customFormat="false" ht="15" hidden="false" customHeight="false" outlineLevel="0" collapsed="false">
      <c r="A332" s="18"/>
      <c r="B332" s="17"/>
      <c r="C332" s="17"/>
      <c r="D332" s="21"/>
      <c r="E332" s="22" t="str">
        <f aca="false">IF(OR(D332="",B332="",C332=""),"",IF(COUNTIFS($B$2:$B$501,B332,$C$2:$C$501,C332,$A$2:$A$501,"&lt;"&amp;A332)=0,"",_xlfn.MAXIFS($D$2:$D$501,$B$2:$B$501,B332,$C$2:$C$501,C332,$A$2:$A$501,"&lt;"&amp;A332)))</f>
        <v/>
      </c>
      <c r="F332" s="22" t="str">
        <f aca="false">IF(E332="","",D332-E332)</f>
        <v/>
      </c>
      <c r="G332" s="12" t="str">
        <f aca="false">IF(C332="","",IFERROR(INDEX(Beállítások!$B$2:$B$4,MATCH(C332,{"Villany";"Víz";"Gáz"},0)),""))</f>
        <v/>
      </c>
      <c r="H332" s="12" t="str">
        <f aca="false">IF(OR(F332="",G332=""),"",F332*G332)</f>
        <v/>
      </c>
    </row>
    <row r="333" customFormat="false" ht="15" hidden="false" customHeight="false" outlineLevel="0" collapsed="false">
      <c r="A333" s="18"/>
      <c r="B333" s="17"/>
      <c r="C333" s="17"/>
      <c r="D333" s="21"/>
      <c r="E333" s="22" t="str">
        <f aca="false">IF(OR(D333="",B333="",C333=""),"",IF(COUNTIFS($B$2:$B$501,B333,$C$2:$C$501,C333,$A$2:$A$501,"&lt;"&amp;A333)=0,"",_xlfn.MAXIFS($D$2:$D$501,$B$2:$B$501,B333,$C$2:$C$501,C333,$A$2:$A$501,"&lt;"&amp;A333)))</f>
        <v/>
      </c>
      <c r="F333" s="22" t="str">
        <f aca="false">IF(E333="","",D333-E333)</f>
        <v/>
      </c>
      <c r="G333" s="12" t="str">
        <f aca="false">IF(C333="","",IFERROR(INDEX(Beállítások!$B$2:$B$4,MATCH(C333,{"Villany";"Víz";"Gáz"},0)),""))</f>
        <v/>
      </c>
      <c r="H333" s="12" t="str">
        <f aca="false">IF(OR(F333="",G333=""),"",F333*G333)</f>
        <v/>
      </c>
    </row>
    <row r="334" customFormat="false" ht="15" hidden="false" customHeight="false" outlineLevel="0" collapsed="false">
      <c r="A334" s="18"/>
      <c r="B334" s="17"/>
      <c r="C334" s="17"/>
      <c r="D334" s="21"/>
      <c r="E334" s="22" t="str">
        <f aca="false">IF(OR(D334="",B334="",C334=""),"",IF(COUNTIFS($B$2:$B$501,B334,$C$2:$C$501,C334,$A$2:$A$501,"&lt;"&amp;A334)=0,"",_xlfn.MAXIFS($D$2:$D$501,$B$2:$B$501,B334,$C$2:$C$501,C334,$A$2:$A$501,"&lt;"&amp;A334)))</f>
        <v/>
      </c>
      <c r="F334" s="22" t="str">
        <f aca="false">IF(E334="","",D334-E334)</f>
        <v/>
      </c>
      <c r="G334" s="12" t="str">
        <f aca="false">IF(C334="","",IFERROR(INDEX(Beállítások!$B$2:$B$4,MATCH(C334,{"Villany";"Víz";"Gáz"},0)),""))</f>
        <v/>
      </c>
      <c r="H334" s="12" t="str">
        <f aca="false">IF(OR(F334="",G334=""),"",F334*G334)</f>
        <v/>
      </c>
    </row>
    <row r="335" customFormat="false" ht="15" hidden="false" customHeight="false" outlineLevel="0" collapsed="false">
      <c r="A335" s="18"/>
      <c r="B335" s="17"/>
      <c r="C335" s="17"/>
      <c r="D335" s="21"/>
      <c r="E335" s="22" t="str">
        <f aca="false">IF(OR(D335="",B335="",C335=""),"",IF(COUNTIFS($B$2:$B$501,B335,$C$2:$C$501,C335,$A$2:$A$501,"&lt;"&amp;A335)=0,"",_xlfn.MAXIFS($D$2:$D$501,$B$2:$B$501,B335,$C$2:$C$501,C335,$A$2:$A$501,"&lt;"&amp;A335)))</f>
        <v/>
      </c>
      <c r="F335" s="22" t="str">
        <f aca="false">IF(E335="","",D335-E335)</f>
        <v/>
      </c>
      <c r="G335" s="12" t="str">
        <f aca="false">IF(C335="","",IFERROR(INDEX(Beállítások!$B$2:$B$4,MATCH(C335,{"Villany";"Víz";"Gáz"},0)),""))</f>
        <v/>
      </c>
      <c r="H335" s="12" t="str">
        <f aca="false">IF(OR(F335="",G335=""),"",F335*G335)</f>
        <v/>
      </c>
    </row>
    <row r="336" customFormat="false" ht="15" hidden="false" customHeight="false" outlineLevel="0" collapsed="false">
      <c r="A336" s="18"/>
      <c r="B336" s="17"/>
      <c r="C336" s="17"/>
      <c r="D336" s="21"/>
      <c r="E336" s="22" t="str">
        <f aca="false">IF(OR(D336="",B336="",C336=""),"",IF(COUNTIFS($B$2:$B$501,B336,$C$2:$C$501,C336,$A$2:$A$501,"&lt;"&amp;A336)=0,"",_xlfn.MAXIFS($D$2:$D$501,$B$2:$B$501,B336,$C$2:$C$501,C336,$A$2:$A$501,"&lt;"&amp;A336)))</f>
        <v/>
      </c>
      <c r="F336" s="22" t="str">
        <f aca="false">IF(E336="","",D336-E336)</f>
        <v/>
      </c>
      <c r="G336" s="12" t="str">
        <f aca="false">IF(C336="","",IFERROR(INDEX(Beállítások!$B$2:$B$4,MATCH(C336,{"Villany";"Víz";"Gáz"},0)),""))</f>
        <v/>
      </c>
      <c r="H336" s="12" t="str">
        <f aca="false">IF(OR(F336="",G336=""),"",F336*G336)</f>
        <v/>
      </c>
    </row>
    <row r="337" customFormat="false" ht="15" hidden="false" customHeight="false" outlineLevel="0" collapsed="false">
      <c r="A337" s="18"/>
      <c r="B337" s="17"/>
      <c r="C337" s="17"/>
      <c r="D337" s="21"/>
      <c r="E337" s="22" t="str">
        <f aca="false">IF(OR(D337="",B337="",C337=""),"",IF(COUNTIFS($B$2:$B$501,B337,$C$2:$C$501,C337,$A$2:$A$501,"&lt;"&amp;A337)=0,"",_xlfn.MAXIFS($D$2:$D$501,$B$2:$B$501,B337,$C$2:$C$501,C337,$A$2:$A$501,"&lt;"&amp;A337)))</f>
        <v/>
      </c>
      <c r="F337" s="22" t="str">
        <f aca="false">IF(E337="","",D337-E337)</f>
        <v/>
      </c>
      <c r="G337" s="12" t="str">
        <f aca="false">IF(C337="","",IFERROR(INDEX(Beállítások!$B$2:$B$4,MATCH(C337,{"Villany";"Víz";"Gáz"},0)),""))</f>
        <v/>
      </c>
      <c r="H337" s="12" t="str">
        <f aca="false">IF(OR(F337="",G337=""),"",F337*G337)</f>
        <v/>
      </c>
    </row>
    <row r="338" customFormat="false" ht="15" hidden="false" customHeight="false" outlineLevel="0" collapsed="false">
      <c r="A338" s="18"/>
      <c r="B338" s="17"/>
      <c r="C338" s="17"/>
      <c r="D338" s="21"/>
      <c r="E338" s="22" t="str">
        <f aca="false">IF(OR(D338="",B338="",C338=""),"",IF(COUNTIFS($B$2:$B$501,B338,$C$2:$C$501,C338,$A$2:$A$501,"&lt;"&amp;A338)=0,"",_xlfn.MAXIFS($D$2:$D$501,$B$2:$B$501,B338,$C$2:$C$501,C338,$A$2:$A$501,"&lt;"&amp;A338)))</f>
        <v/>
      </c>
      <c r="F338" s="22" t="str">
        <f aca="false">IF(E338="","",D338-E338)</f>
        <v/>
      </c>
      <c r="G338" s="12" t="str">
        <f aca="false">IF(C338="","",IFERROR(INDEX(Beállítások!$B$2:$B$4,MATCH(C338,{"Villany";"Víz";"Gáz"},0)),""))</f>
        <v/>
      </c>
      <c r="H338" s="12" t="str">
        <f aca="false">IF(OR(F338="",G338=""),"",F338*G338)</f>
        <v/>
      </c>
    </row>
    <row r="339" customFormat="false" ht="15" hidden="false" customHeight="false" outlineLevel="0" collapsed="false">
      <c r="A339" s="18"/>
      <c r="B339" s="17"/>
      <c r="C339" s="17"/>
      <c r="D339" s="21"/>
      <c r="E339" s="22" t="str">
        <f aca="false">IF(OR(D339="",B339="",C339=""),"",IF(COUNTIFS($B$2:$B$501,B339,$C$2:$C$501,C339,$A$2:$A$501,"&lt;"&amp;A339)=0,"",_xlfn.MAXIFS($D$2:$D$501,$B$2:$B$501,B339,$C$2:$C$501,C339,$A$2:$A$501,"&lt;"&amp;A339)))</f>
        <v/>
      </c>
      <c r="F339" s="22" t="str">
        <f aca="false">IF(E339="","",D339-E339)</f>
        <v/>
      </c>
      <c r="G339" s="12" t="str">
        <f aca="false">IF(C339="","",IFERROR(INDEX(Beállítások!$B$2:$B$4,MATCH(C339,{"Villany";"Víz";"Gáz"},0)),""))</f>
        <v/>
      </c>
      <c r="H339" s="12" t="str">
        <f aca="false">IF(OR(F339="",G339=""),"",F339*G339)</f>
        <v/>
      </c>
    </row>
    <row r="340" customFormat="false" ht="15" hidden="false" customHeight="false" outlineLevel="0" collapsed="false">
      <c r="A340" s="18"/>
      <c r="B340" s="17"/>
      <c r="C340" s="17"/>
      <c r="D340" s="21"/>
      <c r="E340" s="22" t="str">
        <f aca="false">IF(OR(D340="",B340="",C340=""),"",IF(COUNTIFS($B$2:$B$501,B340,$C$2:$C$501,C340,$A$2:$A$501,"&lt;"&amp;A340)=0,"",_xlfn.MAXIFS($D$2:$D$501,$B$2:$B$501,B340,$C$2:$C$501,C340,$A$2:$A$501,"&lt;"&amp;A340)))</f>
        <v/>
      </c>
      <c r="F340" s="22" t="str">
        <f aca="false">IF(E340="","",D340-E340)</f>
        <v/>
      </c>
      <c r="G340" s="12" t="str">
        <f aca="false">IF(C340="","",IFERROR(INDEX(Beállítások!$B$2:$B$4,MATCH(C340,{"Villany";"Víz";"Gáz"},0)),""))</f>
        <v/>
      </c>
      <c r="H340" s="12" t="str">
        <f aca="false">IF(OR(F340="",G340=""),"",F340*G340)</f>
        <v/>
      </c>
    </row>
    <row r="341" customFormat="false" ht="15" hidden="false" customHeight="false" outlineLevel="0" collapsed="false">
      <c r="A341" s="18"/>
      <c r="B341" s="17"/>
      <c r="C341" s="17"/>
      <c r="D341" s="21"/>
      <c r="E341" s="22" t="str">
        <f aca="false">IF(OR(D341="",B341="",C341=""),"",IF(COUNTIFS($B$2:$B$501,B341,$C$2:$C$501,C341,$A$2:$A$501,"&lt;"&amp;A341)=0,"",_xlfn.MAXIFS($D$2:$D$501,$B$2:$B$501,B341,$C$2:$C$501,C341,$A$2:$A$501,"&lt;"&amp;A341)))</f>
        <v/>
      </c>
      <c r="F341" s="22" t="str">
        <f aca="false">IF(E341="","",D341-E341)</f>
        <v/>
      </c>
      <c r="G341" s="12" t="str">
        <f aca="false">IF(C341="","",IFERROR(INDEX(Beállítások!$B$2:$B$4,MATCH(C341,{"Villany";"Víz";"Gáz"},0)),""))</f>
        <v/>
      </c>
      <c r="H341" s="12" t="str">
        <f aca="false">IF(OR(F341="",G341=""),"",F341*G341)</f>
        <v/>
      </c>
    </row>
    <row r="342" customFormat="false" ht="15" hidden="false" customHeight="false" outlineLevel="0" collapsed="false">
      <c r="A342" s="18"/>
      <c r="B342" s="17"/>
      <c r="C342" s="17"/>
      <c r="D342" s="21"/>
      <c r="E342" s="22" t="str">
        <f aca="false">IF(OR(D342="",B342="",C342=""),"",IF(COUNTIFS($B$2:$B$501,B342,$C$2:$C$501,C342,$A$2:$A$501,"&lt;"&amp;A342)=0,"",_xlfn.MAXIFS($D$2:$D$501,$B$2:$B$501,B342,$C$2:$C$501,C342,$A$2:$A$501,"&lt;"&amp;A342)))</f>
        <v/>
      </c>
      <c r="F342" s="22" t="str">
        <f aca="false">IF(E342="","",D342-E342)</f>
        <v/>
      </c>
      <c r="G342" s="12" t="str">
        <f aca="false">IF(C342="","",IFERROR(INDEX(Beállítások!$B$2:$B$4,MATCH(C342,{"Villany";"Víz";"Gáz"},0)),""))</f>
        <v/>
      </c>
      <c r="H342" s="12" t="str">
        <f aca="false">IF(OR(F342="",G342=""),"",F342*G342)</f>
        <v/>
      </c>
    </row>
    <row r="343" customFormat="false" ht="15" hidden="false" customHeight="false" outlineLevel="0" collapsed="false">
      <c r="A343" s="18"/>
      <c r="B343" s="17"/>
      <c r="C343" s="17"/>
      <c r="D343" s="21"/>
      <c r="E343" s="22" t="str">
        <f aca="false">IF(OR(D343="",B343="",C343=""),"",IF(COUNTIFS($B$2:$B$501,B343,$C$2:$C$501,C343,$A$2:$A$501,"&lt;"&amp;A343)=0,"",_xlfn.MAXIFS($D$2:$D$501,$B$2:$B$501,B343,$C$2:$C$501,C343,$A$2:$A$501,"&lt;"&amp;A343)))</f>
        <v/>
      </c>
      <c r="F343" s="22" t="str">
        <f aca="false">IF(E343="","",D343-E343)</f>
        <v/>
      </c>
      <c r="G343" s="12" t="str">
        <f aca="false">IF(C343="","",IFERROR(INDEX(Beállítások!$B$2:$B$4,MATCH(C343,{"Villany";"Víz";"Gáz"},0)),""))</f>
        <v/>
      </c>
      <c r="H343" s="12" t="str">
        <f aca="false">IF(OR(F343="",G343=""),"",F343*G343)</f>
        <v/>
      </c>
    </row>
    <row r="344" customFormat="false" ht="15" hidden="false" customHeight="false" outlineLevel="0" collapsed="false">
      <c r="A344" s="18"/>
      <c r="B344" s="17"/>
      <c r="C344" s="17"/>
      <c r="D344" s="21"/>
      <c r="E344" s="22" t="str">
        <f aca="false">IF(OR(D344="",B344="",C344=""),"",IF(COUNTIFS($B$2:$B$501,B344,$C$2:$C$501,C344,$A$2:$A$501,"&lt;"&amp;A344)=0,"",_xlfn.MAXIFS($D$2:$D$501,$B$2:$B$501,B344,$C$2:$C$501,C344,$A$2:$A$501,"&lt;"&amp;A344)))</f>
        <v/>
      </c>
      <c r="F344" s="22" t="str">
        <f aca="false">IF(E344="","",D344-E344)</f>
        <v/>
      </c>
      <c r="G344" s="12" t="str">
        <f aca="false">IF(C344="","",IFERROR(INDEX(Beállítások!$B$2:$B$4,MATCH(C344,{"Villany";"Víz";"Gáz"},0)),""))</f>
        <v/>
      </c>
      <c r="H344" s="12" t="str">
        <f aca="false">IF(OR(F344="",G344=""),"",F344*G344)</f>
        <v/>
      </c>
    </row>
    <row r="345" customFormat="false" ht="15" hidden="false" customHeight="false" outlineLevel="0" collapsed="false">
      <c r="A345" s="18"/>
      <c r="B345" s="17"/>
      <c r="C345" s="17"/>
      <c r="D345" s="21"/>
      <c r="E345" s="22" t="str">
        <f aca="false">IF(OR(D345="",B345="",C345=""),"",IF(COUNTIFS($B$2:$B$501,B345,$C$2:$C$501,C345,$A$2:$A$501,"&lt;"&amp;A345)=0,"",_xlfn.MAXIFS($D$2:$D$501,$B$2:$B$501,B345,$C$2:$C$501,C345,$A$2:$A$501,"&lt;"&amp;A345)))</f>
        <v/>
      </c>
      <c r="F345" s="22" t="str">
        <f aca="false">IF(E345="","",D345-E345)</f>
        <v/>
      </c>
      <c r="G345" s="12" t="str">
        <f aca="false">IF(C345="","",IFERROR(INDEX(Beállítások!$B$2:$B$4,MATCH(C345,{"Villany";"Víz";"Gáz"},0)),""))</f>
        <v/>
      </c>
      <c r="H345" s="12" t="str">
        <f aca="false">IF(OR(F345="",G345=""),"",F345*G345)</f>
        <v/>
      </c>
    </row>
    <row r="346" customFormat="false" ht="15" hidden="false" customHeight="false" outlineLevel="0" collapsed="false">
      <c r="A346" s="18"/>
      <c r="B346" s="17"/>
      <c r="C346" s="17"/>
      <c r="D346" s="21"/>
      <c r="E346" s="22" t="str">
        <f aca="false">IF(OR(D346="",B346="",C346=""),"",IF(COUNTIFS($B$2:$B$501,B346,$C$2:$C$501,C346,$A$2:$A$501,"&lt;"&amp;A346)=0,"",_xlfn.MAXIFS($D$2:$D$501,$B$2:$B$501,B346,$C$2:$C$501,C346,$A$2:$A$501,"&lt;"&amp;A346)))</f>
        <v/>
      </c>
      <c r="F346" s="22" t="str">
        <f aca="false">IF(E346="","",D346-E346)</f>
        <v/>
      </c>
      <c r="G346" s="12" t="str">
        <f aca="false">IF(C346="","",IFERROR(INDEX(Beállítások!$B$2:$B$4,MATCH(C346,{"Villany";"Víz";"Gáz"},0)),""))</f>
        <v/>
      </c>
      <c r="H346" s="12" t="str">
        <f aca="false">IF(OR(F346="",G346=""),"",F346*G346)</f>
        <v/>
      </c>
    </row>
    <row r="347" customFormat="false" ht="15" hidden="false" customHeight="false" outlineLevel="0" collapsed="false">
      <c r="A347" s="18"/>
      <c r="B347" s="17"/>
      <c r="C347" s="17"/>
      <c r="D347" s="21"/>
      <c r="E347" s="22" t="str">
        <f aca="false">IF(OR(D347="",B347="",C347=""),"",IF(COUNTIFS($B$2:$B$501,B347,$C$2:$C$501,C347,$A$2:$A$501,"&lt;"&amp;A347)=0,"",_xlfn.MAXIFS($D$2:$D$501,$B$2:$B$501,B347,$C$2:$C$501,C347,$A$2:$A$501,"&lt;"&amp;A347)))</f>
        <v/>
      </c>
      <c r="F347" s="22" t="str">
        <f aca="false">IF(E347="","",D347-E347)</f>
        <v/>
      </c>
      <c r="G347" s="12" t="str">
        <f aca="false">IF(C347="","",IFERROR(INDEX(Beállítások!$B$2:$B$4,MATCH(C347,{"Villany";"Víz";"Gáz"},0)),""))</f>
        <v/>
      </c>
      <c r="H347" s="12" t="str">
        <f aca="false">IF(OR(F347="",G347=""),"",F347*G347)</f>
        <v/>
      </c>
    </row>
    <row r="348" customFormat="false" ht="15" hidden="false" customHeight="false" outlineLevel="0" collapsed="false">
      <c r="A348" s="18"/>
      <c r="B348" s="17"/>
      <c r="C348" s="17"/>
      <c r="D348" s="21"/>
      <c r="E348" s="22" t="str">
        <f aca="false">IF(OR(D348="",B348="",C348=""),"",IF(COUNTIFS($B$2:$B$501,B348,$C$2:$C$501,C348,$A$2:$A$501,"&lt;"&amp;A348)=0,"",_xlfn.MAXIFS($D$2:$D$501,$B$2:$B$501,B348,$C$2:$C$501,C348,$A$2:$A$501,"&lt;"&amp;A348)))</f>
        <v/>
      </c>
      <c r="F348" s="22" t="str">
        <f aca="false">IF(E348="","",D348-E348)</f>
        <v/>
      </c>
      <c r="G348" s="12" t="str">
        <f aca="false">IF(C348="","",IFERROR(INDEX(Beállítások!$B$2:$B$4,MATCH(C348,{"Villany";"Víz";"Gáz"},0)),""))</f>
        <v/>
      </c>
      <c r="H348" s="12" t="str">
        <f aca="false">IF(OR(F348="",G348=""),"",F348*G348)</f>
        <v/>
      </c>
    </row>
    <row r="349" customFormat="false" ht="15" hidden="false" customHeight="false" outlineLevel="0" collapsed="false">
      <c r="A349" s="18"/>
      <c r="B349" s="17"/>
      <c r="C349" s="17"/>
      <c r="D349" s="21"/>
      <c r="E349" s="22" t="str">
        <f aca="false">IF(OR(D349="",B349="",C349=""),"",IF(COUNTIFS($B$2:$B$501,B349,$C$2:$C$501,C349,$A$2:$A$501,"&lt;"&amp;A349)=0,"",_xlfn.MAXIFS($D$2:$D$501,$B$2:$B$501,B349,$C$2:$C$501,C349,$A$2:$A$501,"&lt;"&amp;A349)))</f>
        <v/>
      </c>
      <c r="F349" s="22" t="str">
        <f aca="false">IF(E349="","",D349-E349)</f>
        <v/>
      </c>
      <c r="G349" s="12" t="str">
        <f aca="false">IF(C349="","",IFERROR(INDEX(Beállítások!$B$2:$B$4,MATCH(C349,{"Villany";"Víz";"Gáz"},0)),""))</f>
        <v/>
      </c>
      <c r="H349" s="12" t="str">
        <f aca="false">IF(OR(F349="",G349=""),"",F349*G349)</f>
        <v/>
      </c>
    </row>
    <row r="350" customFormat="false" ht="15" hidden="false" customHeight="false" outlineLevel="0" collapsed="false">
      <c r="A350" s="18"/>
      <c r="B350" s="17"/>
      <c r="C350" s="17"/>
      <c r="D350" s="21"/>
      <c r="E350" s="22" t="str">
        <f aca="false">IF(OR(D350="",B350="",C350=""),"",IF(COUNTIFS($B$2:$B$501,B350,$C$2:$C$501,C350,$A$2:$A$501,"&lt;"&amp;A350)=0,"",_xlfn.MAXIFS($D$2:$D$501,$B$2:$B$501,B350,$C$2:$C$501,C350,$A$2:$A$501,"&lt;"&amp;A350)))</f>
        <v/>
      </c>
      <c r="F350" s="22" t="str">
        <f aca="false">IF(E350="","",D350-E350)</f>
        <v/>
      </c>
      <c r="G350" s="12" t="str">
        <f aca="false">IF(C350="","",IFERROR(INDEX(Beállítások!$B$2:$B$4,MATCH(C350,{"Villany";"Víz";"Gáz"},0)),""))</f>
        <v/>
      </c>
      <c r="H350" s="12" t="str">
        <f aca="false">IF(OR(F350="",G350=""),"",F350*G350)</f>
        <v/>
      </c>
    </row>
    <row r="351" customFormat="false" ht="15" hidden="false" customHeight="false" outlineLevel="0" collapsed="false">
      <c r="A351" s="18"/>
      <c r="B351" s="17"/>
      <c r="C351" s="17"/>
      <c r="D351" s="21"/>
      <c r="E351" s="22" t="str">
        <f aca="false">IF(OR(D351="",B351="",C351=""),"",IF(COUNTIFS($B$2:$B$501,B351,$C$2:$C$501,C351,$A$2:$A$501,"&lt;"&amp;A351)=0,"",_xlfn.MAXIFS($D$2:$D$501,$B$2:$B$501,B351,$C$2:$C$501,C351,$A$2:$A$501,"&lt;"&amp;A351)))</f>
        <v/>
      </c>
      <c r="F351" s="22" t="str">
        <f aca="false">IF(E351="","",D351-E351)</f>
        <v/>
      </c>
      <c r="G351" s="12" t="str">
        <f aca="false">IF(C351="","",IFERROR(INDEX(Beállítások!$B$2:$B$4,MATCH(C351,{"Villany";"Víz";"Gáz"},0)),""))</f>
        <v/>
      </c>
      <c r="H351" s="12" t="str">
        <f aca="false">IF(OR(F351="",G351=""),"",F351*G351)</f>
        <v/>
      </c>
    </row>
    <row r="352" customFormat="false" ht="15" hidden="false" customHeight="false" outlineLevel="0" collapsed="false">
      <c r="A352" s="18"/>
      <c r="B352" s="17"/>
      <c r="C352" s="17"/>
      <c r="D352" s="21"/>
      <c r="E352" s="22" t="str">
        <f aca="false">IF(OR(D352="",B352="",C352=""),"",IF(COUNTIFS($B$2:$B$501,B352,$C$2:$C$501,C352,$A$2:$A$501,"&lt;"&amp;A352)=0,"",_xlfn.MAXIFS($D$2:$D$501,$B$2:$B$501,B352,$C$2:$C$501,C352,$A$2:$A$501,"&lt;"&amp;A352)))</f>
        <v/>
      </c>
      <c r="F352" s="22" t="str">
        <f aca="false">IF(E352="","",D352-E352)</f>
        <v/>
      </c>
      <c r="G352" s="12" t="str">
        <f aca="false">IF(C352="","",IFERROR(INDEX(Beállítások!$B$2:$B$4,MATCH(C352,{"Villany";"Víz";"Gáz"},0)),""))</f>
        <v/>
      </c>
      <c r="H352" s="12" t="str">
        <f aca="false">IF(OR(F352="",G352=""),"",F352*G352)</f>
        <v/>
      </c>
    </row>
    <row r="353" customFormat="false" ht="15" hidden="false" customHeight="false" outlineLevel="0" collapsed="false">
      <c r="A353" s="18"/>
      <c r="B353" s="17"/>
      <c r="C353" s="17"/>
      <c r="D353" s="21"/>
      <c r="E353" s="22" t="str">
        <f aca="false">IF(OR(D353="",B353="",C353=""),"",IF(COUNTIFS($B$2:$B$501,B353,$C$2:$C$501,C353,$A$2:$A$501,"&lt;"&amp;A353)=0,"",_xlfn.MAXIFS($D$2:$D$501,$B$2:$B$501,B353,$C$2:$C$501,C353,$A$2:$A$501,"&lt;"&amp;A353)))</f>
        <v/>
      </c>
      <c r="F353" s="22" t="str">
        <f aca="false">IF(E353="","",D353-E353)</f>
        <v/>
      </c>
      <c r="G353" s="12" t="str">
        <f aca="false">IF(C353="","",IFERROR(INDEX(Beállítások!$B$2:$B$4,MATCH(C353,{"Villany";"Víz";"Gáz"},0)),""))</f>
        <v/>
      </c>
      <c r="H353" s="12" t="str">
        <f aca="false">IF(OR(F353="",G353=""),"",F353*G353)</f>
        <v/>
      </c>
    </row>
    <row r="354" customFormat="false" ht="15" hidden="false" customHeight="false" outlineLevel="0" collapsed="false">
      <c r="A354" s="18"/>
      <c r="B354" s="17"/>
      <c r="C354" s="17"/>
      <c r="D354" s="21"/>
      <c r="E354" s="22" t="str">
        <f aca="false">IF(OR(D354="",B354="",C354=""),"",IF(COUNTIFS($B$2:$B$501,B354,$C$2:$C$501,C354,$A$2:$A$501,"&lt;"&amp;A354)=0,"",_xlfn.MAXIFS($D$2:$D$501,$B$2:$B$501,B354,$C$2:$C$501,C354,$A$2:$A$501,"&lt;"&amp;A354)))</f>
        <v/>
      </c>
      <c r="F354" s="22" t="str">
        <f aca="false">IF(E354="","",D354-E354)</f>
        <v/>
      </c>
      <c r="G354" s="12" t="str">
        <f aca="false">IF(C354="","",IFERROR(INDEX(Beállítások!$B$2:$B$4,MATCH(C354,{"Villany";"Víz";"Gáz"},0)),""))</f>
        <v/>
      </c>
      <c r="H354" s="12" t="str">
        <f aca="false">IF(OR(F354="",G354=""),"",F354*G354)</f>
        <v/>
      </c>
    </row>
    <row r="355" customFormat="false" ht="15" hidden="false" customHeight="false" outlineLevel="0" collapsed="false">
      <c r="A355" s="18"/>
      <c r="B355" s="17"/>
      <c r="C355" s="17"/>
      <c r="D355" s="21"/>
      <c r="E355" s="22" t="str">
        <f aca="false">IF(OR(D355="",B355="",C355=""),"",IF(COUNTIFS($B$2:$B$501,B355,$C$2:$C$501,C355,$A$2:$A$501,"&lt;"&amp;A355)=0,"",_xlfn.MAXIFS($D$2:$D$501,$B$2:$B$501,B355,$C$2:$C$501,C355,$A$2:$A$501,"&lt;"&amp;A355)))</f>
        <v/>
      </c>
      <c r="F355" s="22" t="str">
        <f aca="false">IF(E355="","",D355-E355)</f>
        <v/>
      </c>
      <c r="G355" s="12" t="str">
        <f aca="false">IF(C355="","",IFERROR(INDEX(Beállítások!$B$2:$B$4,MATCH(C355,{"Villany";"Víz";"Gáz"},0)),""))</f>
        <v/>
      </c>
      <c r="H355" s="12" t="str">
        <f aca="false">IF(OR(F355="",G355=""),"",F355*G355)</f>
        <v/>
      </c>
    </row>
    <row r="356" customFormat="false" ht="15" hidden="false" customHeight="false" outlineLevel="0" collapsed="false">
      <c r="A356" s="18"/>
      <c r="B356" s="17"/>
      <c r="C356" s="17"/>
      <c r="D356" s="21"/>
      <c r="E356" s="22" t="str">
        <f aca="false">IF(OR(D356="",B356="",C356=""),"",IF(COUNTIFS($B$2:$B$501,B356,$C$2:$C$501,C356,$A$2:$A$501,"&lt;"&amp;A356)=0,"",_xlfn.MAXIFS($D$2:$D$501,$B$2:$B$501,B356,$C$2:$C$501,C356,$A$2:$A$501,"&lt;"&amp;A356)))</f>
        <v/>
      </c>
      <c r="F356" s="22" t="str">
        <f aca="false">IF(E356="","",D356-E356)</f>
        <v/>
      </c>
      <c r="G356" s="12" t="str">
        <f aca="false">IF(C356="","",IFERROR(INDEX(Beállítások!$B$2:$B$4,MATCH(C356,{"Villany";"Víz";"Gáz"},0)),""))</f>
        <v/>
      </c>
      <c r="H356" s="12" t="str">
        <f aca="false">IF(OR(F356="",G356=""),"",F356*G356)</f>
        <v/>
      </c>
    </row>
    <row r="357" customFormat="false" ht="15" hidden="false" customHeight="false" outlineLevel="0" collapsed="false">
      <c r="A357" s="18"/>
      <c r="B357" s="17"/>
      <c r="C357" s="17"/>
      <c r="D357" s="21"/>
      <c r="E357" s="22" t="str">
        <f aca="false">IF(OR(D357="",B357="",C357=""),"",IF(COUNTIFS($B$2:$B$501,B357,$C$2:$C$501,C357,$A$2:$A$501,"&lt;"&amp;A357)=0,"",_xlfn.MAXIFS($D$2:$D$501,$B$2:$B$501,B357,$C$2:$C$501,C357,$A$2:$A$501,"&lt;"&amp;A357)))</f>
        <v/>
      </c>
      <c r="F357" s="22" t="str">
        <f aca="false">IF(E357="","",D357-E357)</f>
        <v/>
      </c>
      <c r="G357" s="12" t="str">
        <f aca="false">IF(C357="","",IFERROR(INDEX(Beállítások!$B$2:$B$4,MATCH(C357,{"Villany";"Víz";"Gáz"},0)),""))</f>
        <v/>
      </c>
      <c r="H357" s="12" t="str">
        <f aca="false">IF(OR(F357="",G357=""),"",F357*G357)</f>
        <v/>
      </c>
    </row>
    <row r="358" customFormat="false" ht="15" hidden="false" customHeight="false" outlineLevel="0" collapsed="false">
      <c r="A358" s="18"/>
      <c r="B358" s="17"/>
      <c r="C358" s="17"/>
      <c r="D358" s="21"/>
      <c r="E358" s="22" t="str">
        <f aca="false">IF(OR(D358="",B358="",C358=""),"",IF(COUNTIFS($B$2:$B$501,B358,$C$2:$C$501,C358,$A$2:$A$501,"&lt;"&amp;A358)=0,"",_xlfn.MAXIFS($D$2:$D$501,$B$2:$B$501,B358,$C$2:$C$501,C358,$A$2:$A$501,"&lt;"&amp;A358)))</f>
        <v/>
      </c>
      <c r="F358" s="22" t="str">
        <f aca="false">IF(E358="","",D358-E358)</f>
        <v/>
      </c>
      <c r="G358" s="12" t="str">
        <f aca="false">IF(C358="","",IFERROR(INDEX(Beállítások!$B$2:$B$4,MATCH(C358,{"Villany";"Víz";"Gáz"},0)),""))</f>
        <v/>
      </c>
      <c r="H358" s="12" t="str">
        <f aca="false">IF(OR(F358="",G358=""),"",F358*G358)</f>
        <v/>
      </c>
    </row>
    <row r="359" customFormat="false" ht="15" hidden="false" customHeight="false" outlineLevel="0" collapsed="false">
      <c r="A359" s="18"/>
      <c r="B359" s="17"/>
      <c r="C359" s="17"/>
      <c r="D359" s="21"/>
      <c r="E359" s="22" t="str">
        <f aca="false">IF(OR(D359="",B359="",C359=""),"",IF(COUNTIFS($B$2:$B$501,B359,$C$2:$C$501,C359,$A$2:$A$501,"&lt;"&amp;A359)=0,"",_xlfn.MAXIFS($D$2:$D$501,$B$2:$B$501,B359,$C$2:$C$501,C359,$A$2:$A$501,"&lt;"&amp;A359)))</f>
        <v/>
      </c>
      <c r="F359" s="22" t="str">
        <f aca="false">IF(E359="","",D359-E359)</f>
        <v/>
      </c>
      <c r="G359" s="12" t="str">
        <f aca="false">IF(C359="","",IFERROR(INDEX(Beállítások!$B$2:$B$4,MATCH(C359,{"Villany";"Víz";"Gáz"},0)),""))</f>
        <v/>
      </c>
      <c r="H359" s="12" t="str">
        <f aca="false">IF(OR(F359="",G359=""),"",F359*G359)</f>
        <v/>
      </c>
    </row>
    <row r="360" customFormat="false" ht="15" hidden="false" customHeight="false" outlineLevel="0" collapsed="false">
      <c r="A360" s="18"/>
      <c r="B360" s="17"/>
      <c r="C360" s="17"/>
      <c r="D360" s="21"/>
      <c r="E360" s="22" t="str">
        <f aca="false">IF(OR(D360="",B360="",C360=""),"",IF(COUNTIFS($B$2:$B$501,B360,$C$2:$C$501,C360,$A$2:$A$501,"&lt;"&amp;A360)=0,"",_xlfn.MAXIFS($D$2:$D$501,$B$2:$B$501,B360,$C$2:$C$501,C360,$A$2:$A$501,"&lt;"&amp;A360)))</f>
        <v/>
      </c>
      <c r="F360" s="22" t="str">
        <f aca="false">IF(E360="","",D360-E360)</f>
        <v/>
      </c>
      <c r="G360" s="12" t="str">
        <f aca="false">IF(C360="","",IFERROR(INDEX(Beállítások!$B$2:$B$4,MATCH(C360,{"Villany";"Víz";"Gáz"},0)),""))</f>
        <v/>
      </c>
      <c r="H360" s="12" t="str">
        <f aca="false">IF(OR(F360="",G360=""),"",F360*G360)</f>
        <v/>
      </c>
    </row>
    <row r="361" customFormat="false" ht="15" hidden="false" customHeight="false" outlineLevel="0" collapsed="false">
      <c r="A361" s="18"/>
      <c r="B361" s="17"/>
      <c r="C361" s="17"/>
      <c r="D361" s="21"/>
      <c r="E361" s="22" t="str">
        <f aca="false">IF(OR(D361="",B361="",C361=""),"",IF(COUNTIFS($B$2:$B$501,B361,$C$2:$C$501,C361,$A$2:$A$501,"&lt;"&amp;A361)=0,"",_xlfn.MAXIFS($D$2:$D$501,$B$2:$B$501,B361,$C$2:$C$501,C361,$A$2:$A$501,"&lt;"&amp;A361)))</f>
        <v/>
      </c>
      <c r="F361" s="22" t="str">
        <f aca="false">IF(E361="","",D361-E361)</f>
        <v/>
      </c>
      <c r="G361" s="12" t="str">
        <f aca="false">IF(C361="","",IFERROR(INDEX(Beállítások!$B$2:$B$4,MATCH(C361,{"Villany";"Víz";"Gáz"},0)),""))</f>
        <v/>
      </c>
      <c r="H361" s="12" t="str">
        <f aca="false">IF(OR(F361="",G361=""),"",F361*G361)</f>
        <v/>
      </c>
    </row>
    <row r="362" customFormat="false" ht="15" hidden="false" customHeight="false" outlineLevel="0" collapsed="false">
      <c r="A362" s="18"/>
      <c r="B362" s="17"/>
      <c r="C362" s="17"/>
      <c r="D362" s="21"/>
      <c r="E362" s="22" t="str">
        <f aca="false">IF(OR(D362="",B362="",C362=""),"",IF(COUNTIFS($B$2:$B$501,B362,$C$2:$C$501,C362,$A$2:$A$501,"&lt;"&amp;A362)=0,"",_xlfn.MAXIFS($D$2:$D$501,$B$2:$B$501,B362,$C$2:$C$501,C362,$A$2:$A$501,"&lt;"&amp;A362)))</f>
        <v/>
      </c>
      <c r="F362" s="22" t="str">
        <f aca="false">IF(E362="","",D362-E362)</f>
        <v/>
      </c>
      <c r="G362" s="12" t="str">
        <f aca="false">IF(C362="","",IFERROR(INDEX(Beállítások!$B$2:$B$4,MATCH(C362,{"Villany";"Víz";"Gáz"},0)),""))</f>
        <v/>
      </c>
      <c r="H362" s="12" t="str">
        <f aca="false">IF(OR(F362="",G362=""),"",F362*G362)</f>
        <v/>
      </c>
    </row>
    <row r="363" customFormat="false" ht="15" hidden="false" customHeight="false" outlineLevel="0" collapsed="false">
      <c r="A363" s="18"/>
      <c r="B363" s="17"/>
      <c r="C363" s="17"/>
      <c r="D363" s="21"/>
      <c r="E363" s="22" t="str">
        <f aca="false">IF(OR(D363="",B363="",C363=""),"",IF(COUNTIFS($B$2:$B$501,B363,$C$2:$C$501,C363,$A$2:$A$501,"&lt;"&amp;A363)=0,"",_xlfn.MAXIFS($D$2:$D$501,$B$2:$B$501,B363,$C$2:$C$501,C363,$A$2:$A$501,"&lt;"&amp;A363)))</f>
        <v/>
      </c>
      <c r="F363" s="22" t="str">
        <f aca="false">IF(E363="","",D363-E363)</f>
        <v/>
      </c>
      <c r="G363" s="12" t="str">
        <f aca="false">IF(C363="","",IFERROR(INDEX(Beállítások!$B$2:$B$4,MATCH(C363,{"Villany";"Víz";"Gáz"},0)),""))</f>
        <v/>
      </c>
      <c r="H363" s="12" t="str">
        <f aca="false">IF(OR(F363="",G363=""),"",F363*G363)</f>
        <v/>
      </c>
    </row>
    <row r="364" customFormat="false" ht="15" hidden="false" customHeight="false" outlineLevel="0" collapsed="false">
      <c r="A364" s="18"/>
      <c r="B364" s="17"/>
      <c r="C364" s="17"/>
      <c r="D364" s="21"/>
      <c r="E364" s="22" t="str">
        <f aca="false">IF(OR(D364="",B364="",C364=""),"",IF(COUNTIFS($B$2:$B$501,B364,$C$2:$C$501,C364,$A$2:$A$501,"&lt;"&amp;A364)=0,"",_xlfn.MAXIFS($D$2:$D$501,$B$2:$B$501,B364,$C$2:$C$501,C364,$A$2:$A$501,"&lt;"&amp;A364)))</f>
        <v/>
      </c>
      <c r="F364" s="22" t="str">
        <f aca="false">IF(E364="","",D364-E364)</f>
        <v/>
      </c>
      <c r="G364" s="12" t="str">
        <f aca="false">IF(C364="","",IFERROR(INDEX(Beállítások!$B$2:$B$4,MATCH(C364,{"Villany";"Víz";"Gáz"},0)),""))</f>
        <v/>
      </c>
      <c r="H364" s="12" t="str">
        <f aca="false">IF(OR(F364="",G364=""),"",F364*G364)</f>
        <v/>
      </c>
    </row>
    <row r="365" customFormat="false" ht="15" hidden="false" customHeight="false" outlineLevel="0" collapsed="false">
      <c r="A365" s="18"/>
      <c r="B365" s="17"/>
      <c r="C365" s="17"/>
      <c r="D365" s="21"/>
      <c r="E365" s="22" t="str">
        <f aca="false">IF(OR(D365="",B365="",C365=""),"",IF(COUNTIFS($B$2:$B$501,B365,$C$2:$C$501,C365,$A$2:$A$501,"&lt;"&amp;A365)=0,"",_xlfn.MAXIFS($D$2:$D$501,$B$2:$B$501,B365,$C$2:$C$501,C365,$A$2:$A$501,"&lt;"&amp;A365)))</f>
        <v/>
      </c>
      <c r="F365" s="22" t="str">
        <f aca="false">IF(E365="","",D365-E365)</f>
        <v/>
      </c>
      <c r="G365" s="12" t="str">
        <f aca="false">IF(C365="","",IFERROR(INDEX(Beállítások!$B$2:$B$4,MATCH(C365,{"Villany";"Víz";"Gáz"},0)),""))</f>
        <v/>
      </c>
      <c r="H365" s="12" t="str">
        <f aca="false">IF(OR(F365="",G365=""),"",F365*G365)</f>
        <v/>
      </c>
    </row>
    <row r="366" customFormat="false" ht="15" hidden="false" customHeight="false" outlineLevel="0" collapsed="false">
      <c r="A366" s="18"/>
      <c r="B366" s="17"/>
      <c r="C366" s="17"/>
      <c r="D366" s="21"/>
      <c r="E366" s="22" t="str">
        <f aca="false">IF(OR(D366="",B366="",C366=""),"",IF(COUNTIFS($B$2:$B$501,B366,$C$2:$C$501,C366,$A$2:$A$501,"&lt;"&amp;A366)=0,"",_xlfn.MAXIFS($D$2:$D$501,$B$2:$B$501,B366,$C$2:$C$501,C366,$A$2:$A$501,"&lt;"&amp;A366)))</f>
        <v/>
      </c>
      <c r="F366" s="22" t="str">
        <f aca="false">IF(E366="","",D366-E366)</f>
        <v/>
      </c>
      <c r="G366" s="12" t="str">
        <f aca="false">IF(C366="","",IFERROR(INDEX(Beállítások!$B$2:$B$4,MATCH(C366,{"Villany";"Víz";"Gáz"},0)),""))</f>
        <v/>
      </c>
      <c r="H366" s="12" t="str">
        <f aca="false">IF(OR(F366="",G366=""),"",F366*G366)</f>
        <v/>
      </c>
    </row>
    <row r="367" customFormat="false" ht="15" hidden="false" customHeight="false" outlineLevel="0" collapsed="false">
      <c r="A367" s="18"/>
      <c r="B367" s="17"/>
      <c r="C367" s="17"/>
      <c r="D367" s="21"/>
      <c r="E367" s="22" t="str">
        <f aca="false">IF(OR(D367="",B367="",C367=""),"",IF(COUNTIFS($B$2:$B$501,B367,$C$2:$C$501,C367,$A$2:$A$501,"&lt;"&amp;A367)=0,"",_xlfn.MAXIFS($D$2:$D$501,$B$2:$B$501,B367,$C$2:$C$501,C367,$A$2:$A$501,"&lt;"&amp;A367)))</f>
        <v/>
      </c>
      <c r="F367" s="22" t="str">
        <f aca="false">IF(E367="","",D367-E367)</f>
        <v/>
      </c>
      <c r="G367" s="12" t="str">
        <f aca="false">IF(C367="","",IFERROR(INDEX(Beállítások!$B$2:$B$4,MATCH(C367,{"Villany";"Víz";"Gáz"},0)),""))</f>
        <v/>
      </c>
      <c r="H367" s="12" t="str">
        <f aca="false">IF(OR(F367="",G367=""),"",F367*G367)</f>
        <v/>
      </c>
    </row>
    <row r="368" customFormat="false" ht="15" hidden="false" customHeight="false" outlineLevel="0" collapsed="false">
      <c r="A368" s="18"/>
      <c r="B368" s="17"/>
      <c r="C368" s="17"/>
      <c r="D368" s="21"/>
      <c r="E368" s="22" t="str">
        <f aca="false">IF(OR(D368="",B368="",C368=""),"",IF(COUNTIFS($B$2:$B$501,B368,$C$2:$C$501,C368,$A$2:$A$501,"&lt;"&amp;A368)=0,"",_xlfn.MAXIFS($D$2:$D$501,$B$2:$B$501,B368,$C$2:$C$501,C368,$A$2:$A$501,"&lt;"&amp;A368)))</f>
        <v/>
      </c>
      <c r="F368" s="22" t="str">
        <f aca="false">IF(E368="","",D368-E368)</f>
        <v/>
      </c>
      <c r="G368" s="12" t="str">
        <f aca="false">IF(C368="","",IFERROR(INDEX(Beállítások!$B$2:$B$4,MATCH(C368,{"Villany";"Víz";"Gáz"},0)),""))</f>
        <v/>
      </c>
      <c r="H368" s="12" t="str">
        <f aca="false">IF(OR(F368="",G368=""),"",F368*G368)</f>
        <v/>
      </c>
    </row>
    <row r="369" customFormat="false" ht="15" hidden="false" customHeight="false" outlineLevel="0" collapsed="false">
      <c r="A369" s="18"/>
      <c r="B369" s="17"/>
      <c r="C369" s="17"/>
      <c r="D369" s="21"/>
      <c r="E369" s="22" t="str">
        <f aca="false">IF(OR(D369="",B369="",C369=""),"",IF(COUNTIFS($B$2:$B$501,B369,$C$2:$C$501,C369,$A$2:$A$501,"&lt;"&amp;A369)=0,"",_xlfn.MAXIFS($D$2:$D$501,$B$2:$B$501,B369,$C$2:$C$501,C369,$A$2:$A$501,"&lt;"&amp;A369)))</f>
        <v/>
      </c>
      <c r="F369" s="22" t="str">
        <f aca="false">IF(E369="","",D369-E369)</f>
        <v/>
      </c>
      <c r="G369" s="12" t="str">
        <f aca="false">IF(C369="","",IFERROR(INDEX(Beállítások!$B$2:$B$4,MATCH(C369,{"Villany";"Víz";"Gáz"},0)),""))</f>
        <v/>
      </c>
      <c r="H369" s="12" t="str">
        <f aca="false">IF(OR(F369="",G369=""),"",F369*G369)</f>
        <v/>
      </c>
    </row>
    <row r="370" customFormat="false" ht="15" hidden="false" customHeight="false" outlineLevel="0" collapsed="false">
      <c r="A370" s="18"/>
      <c r="B370" s="17"/>
      <c r="C370" s="17"/>
      <c r="D370" s="21"/>
      <c r="E370" s="22" t="str">
        <f aca="false">IF(OR(D370="",B370="",C370=""),"",IF(COUNTIFS($B$2:$B$501,B370,$C$2:$C$501,C370,$A$2:$A$501,"&lt;"&amp;A370)=0,"",_xlfn.MAXIFS($D$2:$D$501,$B$2:$B$501,B370,$C$2:$C$501,C370,$A$2:$A$501,"&lt;"&amp;A370)))</f>
        <v/>
      </c>
      <c r="F370" s="22" t="str">
        <f aca="false">IF(E370="","",D370-E370)</f>
        <v/>
      </c>
      <c r="G370" s="12" t="str">
        <f aca="false">IF(C370="","",IFERROR(INDEX(Beállítások!$B$2:$B$4,MATCH(C370,{"Villany";"Víz";"Gáz"},0)),""))</f>
        <v/>
      </c>
      <c r="H370" s="12" t="str">
        <f aca="false">IF(OR(F370="",G370=""),"",F370*G370)</f>
        <v/>
      </c>
    </row>
    <row r="371" customFormat="false" ht="15" hidden="false" customHeight="false" outlineLevel="0" collapsed="false">
      <c r="A371" s="18"/>
      <c r="B371" s="17"/>
      <c r="C371" s="17"/>
      <c r="D371" s="21"/>
      <c r="E371" s="22" t="str">
        <f aca="false">IF(OR(D371="",B371="",C371=""),"",IF(COUNTIFS($B$2:$B$501,B371,$C$2:$C$501,C371,$A$2:$A$501,"&lt;"&amp;A371)=0,"",_xlfn.MAXIFS($D$2:$D$501,$B$2:$B$501,B371,$C$2:$C$501,C371,$A$2:$A$501,"&lt;"&amp;A371)))</f>
        <v/>
      </c>
      <c r="F371" s="22" t="str">
        <f aca="false">IF(E371="","",D371-E371)</f>
        <v/>
      </c>
      <c r="G371" s="12" t="str">
        <f aca="false">IF(C371="","",IFERROR(INDEX(Beállítások!$B$2:$B$4,MATCH(C371,{"Villany";"Víz";"Gáz"},0)),""))</f>
        <v/>
      </c>
      <c r="H371" s="12" t="str">
        <f aca="false">IF(OR(F371="",G371=""),"",F371*G371)</f>
        <v/>
      </c>
    </row>
    <row r="372" customFormat="false" ht="15" hidden="false" customHeight="false" outlineLevel="0" collapsed="false">
      <c r="A372" s="18"/>
      <c r="B372" s="17"/>
      <c r="C372" s="17"/>
      <c r="D372" s="21"/>
      <c r="E372" s="22" t="str">
        <f aca="false">IF(OR(D372="",B372="",C372=""),"",IF(COUNTIFS($B$2:$B$501,B372,$C$2:$C$501,C372,$A$2:$A$501,"&lt;"&amp;A372)=0,"",_xlfn.MAXIFS($D$2:$D$501,$B$2:$B$501,B372,$C$2:$C$501,C372,$A$2:$A$501,"&lt;"&amp;A372)))</f>
        <v/>
      </c>
      <c r="F372" s="22" t="str">
        <f aca="false">IF(E372="","",D372-E372)</f>
        <v/>
      </c>
      <c r="G372" s="12" t="str">
        <f aca="false">IF(C372="","",IFERROR(INDEX(Beállítások!$B$2:$B$4,MATCH(C372,{"Villany";"Víz";"Gáz"},0)),""))</f>
        <v/>
      </c>
      <c r="H372" s="12" t="str">
        <f aca="false">IF(OR(F372="",G372=""),"",F372*G372)</f>
        <v/>
      </c>
    </row>
    <row r="373" customFormat="false" ht="15" hidden="false" customHeight="false" outlineLevel="0" collapsed="false">
      <c r="A373" s="18"/>
      <c r="B373" s="17"/>
      <c r="C373" s="17"/>
      <c r="D373" s="21"/>
      <c r="E373" s="22" t="str">
        <f aca="false">IF(OR(D373="",B373="",C373=""),"",IF(COUNTIFS($B$2:$B$501,B373,$C$2:$C$501,C373,$A$2:$A$501,"&lt;"&amp;A373)=0,"",_xlfn.MAXIFS($D$2:$D$501,$B$2:$B$501,B373,$C$2:$C$501,C373,$A$2:$A$501,"&lt;"&amp;A373)))</f>
        <v/>
      </c>
      <c r="F373" s="22" t="str">
        <f aca="false">IF(E373="","",D373-E373)</f>
        <v/>
      </c>
      <c r="G373" s="12" t="str">
        <f aca="false">IF(C373="","",IFERROR(INDEX(Beállítások!$B$2:$B$4,MATCH(C373,{"Villany";"Víz";"Gáz"},0)),""))</f>
        <v/>
      </c>
      <c r="H373" s="12" t="str">
        <f aca="false">IF(OR(F373="",G373=""),"",F373*G373)</f>
        <v/>
      </c>
    </row>
    <row r="374" customFormat="false" ht="15" hidden="false" customHeight="false" outlineLevel="0" collapsed="false">
      <c r="A374" s="18"/>
      <c r="B374" s="17"/>
      <c r="C374" s="17"/>
      <c r="D374" s="21"/>
      <c r="E374" s="22" t="str">
        <f aca="false">IF(OR(D374="",B374="",C374=""),"",IF(COUNTIFS($B$2:$B$501,B374,$C$2:$C$501,C374,$A$2:$A$501,"&lt;"&amp;A374)=0,"",_xlfn.MAXIFS($D$2:$D$501,$B$2:$B$501,B374,$C$2:$C$501,C374,$A$2:$A$501,"&lt;"&amp;A374)))</f>
        <v/>
      </c>
      <c r="F374" s="22" t="str">
        <f aca="false">IF(E374="","",D374-E374)</f>
        <v/>
      </c>
      <c r="G374" s="12" t="str">
        <f aca="false">IF(C374="","",IFERROR(INDEX(Beállítások!$B$2:$B$4,MATCH(C374,{"Villany";"Víz";"Gáz"},0)),""))</f>
        <v/>
      </c>
      <c r="H374" s="12" t="str">
        <f aca="false">IF(OR(F374="",G374=""),"",F374*G374)</f>
        <v/>
      </c>
    </row>
    <row r="375" customFormat="false" ht="15" hidden="false" customHeight="false" outlineLevel="0" collapsed="false">
      <c r="A375" s="18"/>
      <c r="B375" s="17"/>
      <c r="C375" s="17"/>
      <c r="D375" s="21"/>
      <c r="E375" s="22" t="str">
        <f aca="false">IF(OR(D375="",B375="",C375=""),"",IF(COUNTIFS($B$2:$B$501,B375,$C$2:$C$501,C375,$A$2:$A$501,"&lt;"&amp;A375)=0,"",_xlfn.MAXIFS($D$2:$D$501,$B$2:$B$501,B375,$C$2:$C$501,C375,$A$2:$A$501,"&lt;"&amp;A375)))</f>
        <v/>
      </c>
      <c r="F375" s="22" t="str">
        <f aca="false">IF(E375="","",D375-E375)</f>
        <v/>
      </c>
      <c r="G375" s="12" t="str">
        <f aca="false">IF(C375="","",IFERROR(INDEX(Beállítások!$B$2:$B$4,MATCH(C375,{"Villany";"Víz";"Gáz"},0)),""))</f>
        <v/>
      </c>
      <c r="H375" s="12" t="str">
        <f aca="false">IF(OR(F375="",G375=""),"",F375*G375)</f>
        <v/>
      </c>
    </row>
    <row r="376" customFormat="false" ht="15" hidden="false" customHeight="false" outlineLevel="0" collapsed="false">
      <c r="A376" s="18"/>
      <c r="B376" s="17"/>
      <c r="C376" s="17"/>
      <c r="D376" s="21"/>
      <c r="E376" s="22" t="str">
        <f aca="false">IF(OR(D376="",B376="",C376=""),"",IF(COUNTIFS($B$2:$B$501,B376,$C$2:$C$501,C376,$A$2:$A$501,"&lt;"&amp;A376)=0,"",_xlfn.MAXIFS($D$2:$D$501,$B$2:$B$501,B376,$C$2:$C$501,C376,$A$2:$A$501,"&lt;"&amp;A376)))</f>
        <v/>
      </c>
      <c r="F376" s="22" t="str">
        <f aca="false">IF(E376="","",D376-E376)</f>
        <v/>
      </c>
      <c r="G376" s="12" t="str">
        <f aca="false">IF(C376="","",IFERROR(INDEX(Beállítások!$B$2:$B$4,MATCH(C376,{"Villany";"Víz";"Gáz"},0)),""))</f>
        <v/>
      </c>
      <c r="H376" s="12" t="str">
        <f aca="false">IF(OR(F376="",G376=""),"",F376*G376)</f>
        <v/>
      </c>
    </row>
    <row r="377" customFormat="false" ht="15" hidden="false" customHeight="false" outlineLevel="0" collapsed="false">
      <c r="A377" s="18"/>
      <c r="B377" s="17"/>
      <c r="C377" s="17"/>
      <c r="D377" s="21"/>
      <c r="E377" s="22" t="str">
        <f aca="false">IF(OR(D377="",B377="",C377=""),"",IF(COUNTIFS($B$2:$B$501,B377,$C$2:$C$501,C377,$A$2:$A$501,"&lt;"&amp;A377)=0,"",_xlfn.MAXIFS($D$2:$D$501,$B$2:$B$501,B377,$C$2:$C$501,C377,$A$2:$A$501,"&lt;"&amp;A377)))</f>
        <v/>
      </c>
      <c r="F377" s="22" t="str">
        <f aca="false">IF(E377="","",D377-E377)</f>
        <v/>
      </c>
      <c r="G377" s="12" t="str">
        <f aca="false">IF(C377="","",IFERROR(INDEX(Beállítások!$B$2:$B$4,MATCH(C377,{"Villany";"Víz";"Gáz"},0)),""))</f>
        <v/>
      </c>
      <c r="H377" s="12" t="str">
        <f aca="false">IF(OR(F377="",G377=""),"",F377*G377)</f>
        <v/>
      </c>
    </row>
    <row r="378" customFormat="false" ht="15" hidden="false" customHeight="false" outlineLevel="0" collapsed="false">
      <c r="A378" s="18"/>
      <c r="B378" s="17"/>
      <c r="C378" s="17"/>
      <c r="D378" s="21"/>
      <c r="E378" s="22" t="str">
        <f aca="false">IF(OR(D378="",B378="",C378=""),"",IF(COUNTIFS($B$2:$B$501,B378,$C$2:$C$501,C378,$A$2:$A$501,"&lt;"&amp;A378)=0,"",_xlfn.MAXIFS($D$2:$D$501,$B$2:$B$501,B378,$C$2:$C$501,C378,$A$2:$A$501,"&lt;"&amp;A378)))</f>
        <v/>
      </c>
      <c r="F378" s="22" t="str">
        <f aca="false">IF(E378="","",D378-E378)</f>
        <v/>
      </c>
      <c r="G378" s="12" t="str">
        <f aca="false">IF(C378="","",IFERROR(INDEX(Beállítások!$B$2:$B$4,MATCH(C378,{"Villany";"Víz";"Gáz"},0)),""))</f>
        <v/>
      </c>
      <c r="H378" s="12" t="str">
        <f aca="false">IF(OR(F378="",G378=""),"",F378*G378)</f>
        <v/>
      </c>
    </row>
    <row r="379" customFormat="false" ht="15" hidden="false" customHeight="false" outlineLevel="0" collapsed="false">
      <c r="A379" s="18"/>
      <c r="B379" s="17"/>
      <c r="C379" s="17"/>
      <c r="D379" s="21"/>
      <c r="E379" s="22" t="str">
        <f aca="false">IF(OR(D379="",B379="",C379=""),"",IF(COUNTIFS($B$2:$B$501,B379,$C$2:$C$501,C379,$A$2:$A$501,"&lt;"&amp;A379)=0,"",_xlfn.MAXIFS($D$2:$D$501,$B$2:$B$501,B379,$C$2:$C$501,C379,$A$2:$A$501,"&lt;"&amp;A379)))</f>
        <v/>
      </c>
      <c r="F379" s="22" t="str">
        <f aca="false">IF(E379="","",D379-E379)</f>
        <v/>
      </c>
      <c r="G379" s="12" t="str">
        <f aca="false">IF(C379="","",IFERROR(INDEX(Beállítások!$B$2:$B$4,MATCH(C379,{"Villany";"Víz";"Gáz"},0)),""))</f>
        <v/>
      </c>
      <c r="H379" s="12" t="str">
        <f aca="false">IF(OR(F379="",G379=""),"",F379*G379)</f>
        <v/>
      </c>
    </row>
    <row r="380" customFormat="false" ht="15" hidden="false" customHeight="false" outlineLevel="0" collapsed="false">
      <c r="A380" s="18"/>
      <c r="B380" s="17"/>
      <c r="C380" s="17"/>
      <c r="D380" s="21"/>
      <c r="E380" s="22" t="str">
        <f aca="false">IF(OR(D380="",B380="",C380=""),"",IF(COUNTIFS($B$2:$B$501,B380,$C$2:$C$501,C380,$A$2:$A$501,"&lt;"&amp;A380)=0,"",_xlfn.MAXIFS($D$2:$D$501,$B$2:$B$501,B380,$C$2:$C$501,C380,$A$2:$A$501,"&lt;"&amp;A380)))</f>
        <v/>
      </c>
      <c r="F380" s="22" t="str">
        <f aca="false">IF(E380="","",D380-E380)</f>
        <v/>
      </c>
      <c r="G380" s="12" t="str">
        <f aca="false">IF(C380="","",IFERROR(INDEX(Beállítások!$B$2:$B$4,MATCH(C380,{"Villany";"Víz";"Gáz"},0)),""))</f>
        <v/>
      </c>
      <c r="H380" s="12" t="str">
        <f aca="false">IF(OR(F380="",G380=""),"",F380*G380)</f>
        <v/>
      </c>
    </row>
    <row r="381" customFormat="false" ht="15" hidden="false" customHeight="false" outlineLevel="0" collapsed="false">
      <c r="A381" s="18"/>
      <c r="B381" s="17"/>
      <c r="C381" s="17"/>
      <c r="D381" s="21"/>
      <c r="E381" s="22" t="str">
        <f aca="false">IF(OR(D381="",B381="",C381=""),"",IF(COUNTIFS($B$2:$B$501,B381,$C$2:$C$501,C381,$A$2:$A$501,"&lt;"&amp;A381)=0,"",_xlfn.MAXIFS($D$2:$D$501,$B$2:$B$501,B381,$C$2:$C$501,C381,$A$2:$A$501,"&lt;"&amp;A381)))</f>
        <v/>
      </c>
      <c r="F381" s="22" t="str">
        <f aca="false">IF(E381="","",D381-E381)</f>
        <v/>
      </c>
      <c r="G381" s="12" t="str">
        <f aca="false">IF(C381="","",IFERROR(INDEX(Beállítások!$B$2:$B$4,MATCH(C381,{"Villany";"Víz";"Gáz"},0)),""))</f>
        <v/>
      </c>
      <c r="H381" s="12" t="str">
        <f aca="false">IF(OR(F381="",G381=""),"",F381*G381)</f>
        <v/>
      </c>
    </row>
    <row r="382" customFormat="false" ht="15" hidden="false" customHeight="false" outlineLevel="0" collapsed="false">
      <c r="A382" s="18"/>
      <c r="B382" s="17"/>
      <c r="C382" s="17"/>
      <c r="D382" s="21"/>
      <c r="E382" s="22" t="str">
        <f aca="false">IF(OR(D382="",B382="",C382=""),"",IF(COUNTIFS($B$2:$B$501,B382,$C$2:$C$501,C382,$A$2:$A$501,"&lt;"&amp;A382)=0,"",_xlfn.MAXIFS($D$2:$D$501,$B$2:$B$501,B382,$C$2:$C$501,C382,$A$2:$A$501,"&lt;"&amp;A382)))</f>
        <v/>
      </c>
      <c r="F382" s="22" t="str">
        <f aca="false">IF(E382="","",D382-E382)</f>
        <v/>
      </c>
      <c r="G382" s="12" t="str">
        <f aca="false">IF(C382="","",IFERROR(INDEX(Beállítások!$B$2:$B$4,MATCH(C382,{"Villany";"Víz";"Gáz"},0)),""))</f>
        <v/>
      </c>
      <c r="H382" s="12" t="str">
        <f aca="false">IF(OR(F382="",G382=""),"",F382*G382)</f>
        <v/>
      </c>
    </row>
    <row r="383" customFormat="false" ht="15" hidden="false" customHeight="false" outlineLevel="0" collapsed="false">
      <c r="A383" s="18"/>
      <c r="B383" s="17"/>
      <c r="C383" s="17"/>
      <c r="D383" s="21"/>
      <c r="E383" s="22" t="str">
        <f aca="false">IF(OR(D383="",B383="",C383=""),"",IF(COUNTIFS($B$2:$B$501,B383,$C$2:$C$501,C383,$A$2:$A$501,"&lt;"&amp;A383)=0,"",_xlfn.MAXIFS($D$2:$D$501,$B$2:$B$501,B383,$C$2:$C$501,C383,$A$2:$A$501,"&lt;"&amp;A383)))</f>
        <v/>
      </c>
      <c r="F383" s="22" t="str">
        <f aca="false">IF(E383="","",D383-E383)</f>
        <v/>
      </c>
      <c r="G383" s="12" t="str">
        <f aca="false">IF(C383="","",IFERROR(INDEX(Beállítások!$B$2:$B$4,MATCH(C383,{"Villany";"Víz";"Gáz"},0)),""))</f>
        <v/>
      </c>
      <c r="H383" s="12" t="str">
        <f aca="false">IF(OR(F383="",G383=""),"",F383*G383)</f>
        <v/>
      </c>
    </row>
    <row r="384" customFormat="false" ht="15" hidden="false" customHeight="false" outlineLevel="0" collapsed="false">
      <c r="A384" s="18"/>
      <c r="B384" s="17"/>
      <c r="C384" s="17"/>
      <c r="D384" s="21"/>
      <c r="E384" s="22" t="str">
        <f aca="false">IF(OR(D384="",B384="",C384=""),"",IF(COUNTIFS($B$2:$B$501,B384,$C$2:$C$501,C384,$A$2:$A$501,"&lt;"&amp;A384)=0,"",_xlfn.MAXIFS($D$2:$D$501,$B$2:$B$501,B384,$C$2:$C$501,C384,$A$2:$A$501,"&lt;"&amp;A384)))</f>
        <v/>
      </c>
      <c r="F384" s="22" t="str">
        <f aca="false">IF(E384="","",D384-E384)</f>
        <v/>
      </c>
      <c r="G384" s="12" t="str">
        <f aca="false">IF(C384="","",IFERROR(INDEX(Beállítások!$B$2:$B$4,MATCH(C384,{"Villany";"Víz";"Gáz"},0)),""))</f>
        <v/>
      </c>
      <c r="H384" s="12" t="str">
        <f aca="false">IF(OR(F384="",G384=""),"",F384*G384)</f>
        <v/>
      </c>
    </row>
    <row r="385" customFormat="false" ht="15" hidden="false" customHeight="false" outlineLevel="0" collapsed="false">
      <c r="A385" s="18"/>
      <c r="B385" s="17"/>
      <c r="C385" s="17"/>
      <c r="D385" s="21"/>
      <c r="E385" s="22" t="str">
        <f aca="false">IF(OR(D385="",B385="",C385=""),"",IF(COUNTIFS($B$2:$B$501,B385,$C$2:$C$501,C385,$A$2:$A$501,"&lt;"&amp;A385)=0,"",_xlfn.MAXIFS($D$2:$D$501,$B$2:$B$501,B385,$C$2:$C$501,C385,$A$2:$A$501,"&lt;"&amp;A385)))</f>
        <v/>
      </c>
      <c r="F385" s="22" t="str">
        <f aca="false">IF(E385="","",D385-E385)</f>
        <v/>
      </c>
      <c r="G385" s="12" t="str">
        <f aca="false">IF(C385="","",IFERROR(INDEX(Beállítások!$B$2:$B$4,MATCH(C385,{"Villany";"Víz";"Gáz"},0)),""))</f>
        <v/>
      </c>
      <c r="H385" s="12" t="str">
        <f aca="false">IF(OR(F385="",G385=""),"",F385*G385)</f>
        <v/>
      </c>
    </row>
    <row r="386" customFormat="false" ht="15" hidden="false" customHeight="false" outlineLevel="0" collapsed="false">
      <c r="A386" s="18"/>
      <c r="B386" s="17"/>
      <c r="C386" s="17"/>
      <c r="D386" s="21"/>
      <c r="E386" s="22" t="str">
        <f aca="false">IF(OR(D386="",B386="",C386=""),"",IF(COUNTIFS($B$2:$B$501,B386,$C$2:$C$501,C386,$A$2:$A$501,"&lt;"&amp;A386)=0,"",_xlfn.MAXIFS($D$2:$D$501,$B$2:$B$501,B386,$C$2:$C$501,C386,$A$2:$A$501,"&lt;"&amp;A386)))</f>
        <v/>
      </c>
      <c r="F386" s="22" t="str">
        <f aca="false">IF(E386="","",D386-E386)</f>
        <v/>
      </c>
      <c r="G386" s="12" t="str">
        <f aca="false">IF(C386="","",IFERROR(INDEX(Beállítások!$B$2:$B$4,MATCH(C386,{"Villany";"Víz";"Gáz"},0)),""))</f>
        <v/>
      </c>
      <c r="H386" s="12" t="str">
        <f aca="false">IF(OR(F386="",G386=""),"",F386*G386)</f>
        <v/>
      </c>
    </row>
    <row r="387" customFormat="false" ht="15" hidden="false" customHeight="false" outlineLevel="0" collapsed="false">
      <c r="A387" s="18"/>
      <c r="B387" s="17"/>
      <c r="C387" s="17"/>
      <c r="D387" s="21"/>
      <c r="E387" s="22" t="str">
        <f aca="false">IF(OR(D387="",B387="",C387=""),"",IF(COUNTIFS($B$2:$B$501,B387,$C$2:$C$501,C387,$A$2:$A$501,"&lt;"&amp;A387)=0,"",_xlfn.MAXIFS($D$2:$D$501,$B$2:$B$501,B387,$C$2:$C$501,C387,$A$2:$A$501,"&lt;"&amp;A387)))</f>
        <v/>
      </c>
      <c r="F387" s="22" t="str">
        <f aca="false">IF(E387="","",D387-E387)</f>
        <v/>
      </c>
      <c r="G387" s="12" t="str">
        <f aca="false">IF(C387="","",IFERROR(INDEX(Beállítások!$B$2:$B$4,MATCH(C387,{"Villany";"Víz";"Gáz"},0)),""))</f>
        <v/>
      </c>
      <c r="H387" s="12" t="str">
        <f aca="false">IF(OR(F387="",G387=""),"",F387*G387)</f>
        <v/>
      </c>
    </row>
    <row r="388" customFormat="false" ht="15" hidden="false" customHeight="false" outlineLevel="0" collapsed="false">
      <c r="A388" s="18"/>
      <c r="B388" s="17"/>
      <c r="C388" s="17"/>
      <c r="D388" s="21"/>
      <c r="E388" s="22" t="str">
        <f aca="false">IF(OR(D388="",B388="",C388=""),"",IF(COUNTIFS($B$2:$B$501,B388,$C$2:$C$501,C388,$A$2:$A$501,"&lt;"&amp;A388)=0,"",_xlfn.MAXIFS($D$2:$D$501,$B$2:$B$501,B388,$C$2:$C$501,C388,$A$2:$A$501,"&lt;"&amp;A388)))</f>
        <v/>
      </c>
      <c r="F388" s="22" t="str">
        <f aca="false">IF(E388="","",D388-E388)</f>
        <v/>
      </c>
      <c r="G388" s="12" t="str">
        <f aca="false">IF(C388="","",IFERROR(INDEX(Beállítások!$B$2:$B$4,MATCH(C388,{"Villany";"Víz";"Gáz"},0)),""))</f>
        <v/>
      </c>
      <c r="H388" s="12" t="str">
        <f aca="false">IF(OR(F388="",G388=""),"",F388*G388)</f>
        <v/>
      </c>
    </row>
    <row r="389" customFormat="false" ht="15" hidden="false" customHeight="false" outlineLevel="0" collapsed="false">
      <c r="A389" s="18"/>
      <c r="B389" s="17"/>
      <c r="C389" s="17"/>
      <c r="D389" s="21"/>
      <c r="E389" s="22" t="str">
        <f aca="false">IF(OR(D389="",B389="",C389=""),"",IF(COUNTIFS($B$2:$B$501,B389,$C$2:$C$501,C389,$A$2:$A$501,"&lt;"&amp;A389)=0,"",_xlfn.MAXIFS($D$2:$D$501,$B$2:$B$501,B389,$C$2:$C$501,C389,$A$2:$A$501,"&lt;"&amp;A389)))</f>
        <v/>
      </c>
      <c r="F389" s="22" t="str">
        <f aca="false">IF(E389="","",D389-E389)</f>
        <v/>
      </c>
      <c r="G389" s="12" t="str">
        <f aca="false">IF(C389="","",IFERROR(INDEX(Beállítások!$B$2:$B$4,MATCH(C389,{"Villany";"Víz";"Gáz"},0)),""))</f>
        <v/>
      </c>
      <c r="H389" s="12" t="str">
        <f aca="false">IF(OR(F389="",G389=""),"",F389*G389)</f>
        <v/>
      </c>
    </row>
    <row r="390" customFormat="false" ht="15" hidden="false" customHeight="false" outlineLevel="0" collapsed="false">
      <c r="A390" s="18"/>
      <c r="B390" s="17"/>
      <c r="C390" s="17"/>
      <c r="D390" s="21"/>
      <c r="E390" s="22" t="str">
        <f aca="false">IF(OR(D390="",B390="",C390=""),"",IF(COUNTIFS($B$2:$B$501,B390,$C$2:$C$501,C390,$A$2:$A$501,"&lt;"&amp;A390)=0,"",_xlfn.MAXIFS($D$2:$D$501,$B$2:$B$501,B390,$C$2:$C$501,C390,$A$2:$A$501,"&lt;"&amp;A390)))</f>
        <v/>
      </c>
      <c r="F390" s="22" t="str">
        <f aca="false">IF(E390="","",D390-E390)</f>
        <v/>
      </c>
      <c r="G390" s="12" t="str">
        <f aca="false">IF(C390="","",IFERROR(INDEX(Beállítások!$B$2:$B$4,MATCH(C390,{"Villany";"Víz";"Gáz"},0)),""))</f>
        <v/>
      </c>
      <c r="H390" s="12" t="str">
        <f aca="false">IF(OR(F390="",G390=""),"",F390*G390)</f>
        <v/>
      </c>
    </row>
    <row r="391" customFormat="false" ht="15" hidden="false" customHeight="false" outlineLevel="0" collapsed="false">
      <c r="A391" s="18"/>
      <c r="B391" s="17"/>
      <c r="C391" s="17"/>
      <c r="D391" s="21"/>
      <c r="E391" s="22" t="str">
        <f aca="false">IF(OR(D391="",B391="",C391=""),"",IF(COUNTIFS($B$2:$B$501,B391,$C$2:$C$501,C391,$A$2:$A$501,"&lt;"&amp;A391)=0,"",_xlfn.MAXIFS($D$2:$D$501,$B$2:$B$501,B391,$C$2:$C$501,C391,$A$2:$A$501,"&lt;"&amp;A391)))</f>
        <v/>
      </c>
      <c r="F391" s="22" t="str">
        <f aca="false">IF(E391="","",D391-E391)</f>
        <v/>
      </c>
      <c r="G391" s="12" t="str">
        <f aca="false">IF(C391="","",IFERROR(INDEX(Beállítások!$B$2:$B$4,MATCH(C391,{"Villany";"Víz";"Gáz"},0)),""))</f>
        <v/>
      </c>
      <c r="H391" s="12" t="str">
        <f aca="false">IF(OR(F391="",G391=""),"",F391*G391)</f>
        <v/>
      </c>
    </row>
    <row r="392" customFormat="false" ht="15" hidden="false" customHeight="false" outlineLevel="0" collapsed="false">
      <c r="A392" s="18"/>
      <c r="B392" s="17"/>
      <c r="C392" s="17"/>
      <c r="D392" s="21"/>
      <c r="E392" s="22" t="str">
        <f aca="false">IF(OR(D392="",B392="",C392=""),"",IF(COUNTIFS($B$2:$B$501,B392,$C$2:$C$501,C392,$A$2:$A$501,"&lt;"&amp;A392)=0,"",_xlfn.MAXIFS($D$2:$D$501,$B$2:$B$501,B392,$C$2:$C$501,C392,$A$2:$A$501,"&lt;"&amp;A392)))</f>
        <v/>
      </c>
      <c r="F392" s="22" t="str">
        <f aca="false">IF(E392="","",D392-E392)</f>
        <v/>
      </c>
      <c r="G392" s="12" t="str">
        <f aca="false">IF(C392="","",IFERROR(INDEX(Beállítások!$B$2:$B$4,MATCH(C392,{"Villany";"Víz";"Gáz"},0)),""))</f>
        <v/>
      </c>
      <c r="H392" s="12" t="str">
        <f aca="false">IF(OR(F392="",G392=""),"",F392*G392)</f>
        <v/>
      </c>
    </row>
    <row r="393" customFormat="false" ht="15" hidden="false" customHeight="false" outlineLevel="0" collapsed="false">
      <c r="A393" s="18"/>
      <c r="B393" s="17"/>
      <c r="C393" s="17"/>
      <c r="D393" s="21"/>
      <c r="E393" s="22" t="str">
        <f aca="false">IF(OR(D393="",B393="",C393=""),"",IF(COUNTIFS($B$2:$B$501,B393,$C$2:$C$501,C393,$A$2:$A$501,"&lt;"&amp;A393)=0,"",_xlfn.MAXIFS($D$2:$D$501,$B$2:$B$501,B393,$C$2:$C$501,C393,$A$2:$A$501,"&lt;"&amp;A393)))</f>
        <v/>
      </c>
      <c r="F393" s="22" t="str">
        <f aca="false">IF(E393="","",D393-E393)</f>
        <v/>
      </c>
      <c r="G393" s="12" t="str">
        <f aca="false">IF(C393="","",IFERROR(INDEX(Beállítások!$B$2:$B$4,MATCH(C393,{"Villany";"Víz";"Gáz"},0)),""))</f>
        <v/>
      </c>
      <c r="H393" s="12" t="str">
        <f aca="false">IF(OR(F393="",G393=""),"",F393*G393)</f>
        <v/>
      </c>
    </row>
    <row r="394" customFormat="false" ht="15" hidden="false" customHeight="false" outlineLevel="0" collapsed="false">
      <c r="A394" s="18"/>
      <c r="B394" s="17"/>
      <c r="C394" s="17"/>
      <c r="D394" s="21"/>
      <c r="E394" s="22" t="str">
        <f aca="false">IF(OR(D394="",B394="",C394=""),"",IF(COUNTIFS($B$2:$B$501,B394,$C$2:$C$501,C394,$A$2:$A$501,"&lt;"&amp;A394)=0,"",_xlfn.MAXIFS($D$2:$D$501,$B$2:$B$501,B394,$C$2:$C$501,C394,$A$2:$A$501,"&lt;"&amp;A394)))</f>
        <v/>
      </c>
      <c r="F394" s="22" t="str">
        <f aca="false">IF(E394="","",D394-E394)</f>
        <v/>
      </c>
      <c r="G394" s="12" t="str">
        <f aca="false">IF(C394="","",IFERROR(INDEX(Beállítások!$B$2:$B$4,MATCH(C394,{"Villany";"Víz";"Gáz"},0)),""))</f>
        <v/>
      </c>
      <c r="H394" s="12" t="str">
        <f aca="false">IF(OR(F394="",G394=""),"",F394*G394)</f>
        <v/>
      </c>
    </row>
    <row r="395" customFormat="false" ht="15" hidden="false" customHeight="false" outlineLevel="0" collapsed="false">
      <c r="A395" s="18"/>
      <c r="B395" s="17"/>
      <c r="C395" s="17"/>
      <c r="D395" s="21"/>
      <c r="E395" s="22" t="str">
        <f aca="false">IF(OR(D395="",B395="",C395=""),"",IF(COUNTIFS($B$2:$B$501,B395,$C$2:$C$501,C395,$A$2:$A$501,"&lt;"&amp;A395)=0,"",_xlfn.MAXIFS($D$2:$D$501,$B$2:$B$501,B395,$C$2:$C$501,C395,$A$2:$A$501,"&lt;"&amp;A395)))</f>
        <v/>
      </c>
      <c r="F395" s="22" t="str">
        <f aca="false">IF(E395="","",D395-E395)</f>
        <v/>
      </c>
      <c r="G395" s="12" t="str">
        <f aca="false">IF(C395="","",IFERROR(INDEX(Beállítások!$B$2:$B$4,MATCH(C395,{"Villany";"Víz";"Gáz"},0)),""))</f>
        <v/>
      </c>
      <c r="H395" s="12" t="str">
        <f aca="false">IF(OR(F395="",G395=""),"",F395*G395)</f>
        <v/>
      </c>
    </row>
    <row r="396" customFormat="false" ht="15" hidden="false" customHeight="false" outlineLevel="0" collapsed="false">
      <c r="A396" s="18"/>
      <c r="B396" s="17"/>
      <c r="C396" s="17"/>
      <c r="D396" s="21"/>
      <c r="E396" s="22" t="str">
        <f aca="false">IF(OR(D396="",B396="",C396=""),"",IF(COUNTIFS($B$2:$B$501,B396,$C$2:$C$501,C396,$A$2:$A$501,"&lt;"&amp;A396)=0,"",_xlfn.MAXIFS($D$2:$D$501,$B$2:$B$501,B396,$C$2:$C$501,C396,$A$2:$A$501,"&lt;"&amp;A396)))</f>
        <v/>
      </c>
      <c r="F396" s="22" t="str">
        <f aca="false">IF(E396="","",D396-E396)</f>
        <v/>
      </c>
      <c r="G396" s="12" t="str">
        <f aca="false">IF(C396="","",IFERROR(INDEX(Beállítások!$B$2:$B$4,MATCH(C396,{"Villany";"Víz";"Gáz"},0)),""))</f>
        <v/>
      </c>
      <c r="H396" s="12" t="str">
        <f aca="false">IF(OR(F396="",G396=""),"",F396*G396)</f>
        <v/>
      </c>
    </row>
    <row r="397" customFormat="false" ht="15" hidden="false" customHeight="false" outlineLevel="0" collapsed="false">
      <c r="A397" s="18"/>
      <c r="B397" s="17"/>
      <c r="C397" s="17"/>
      <c r="D397" s="21"/>
      <c r="E397" s="22" t="str">
        <f aca="false">IF(OR(D397="",B397="",C397=""),"",IF(COUNTIFS($B$2:$B$501,B397,$C$2:$C$501,C397,$A$2:$A$501,"&lt;"&amp;A397)=0,"",_xlfn.MAXIFS($D$2:$D$501,$B$2:$B$501,B397,$C$2:$C$501,C397,$A$2:$A$501,"&lt;"&amp;A397)))</f>
        <v/>
      </c>
      <c r="F397" s="22" t="str">
        <f aca="false">IF(E397="","",D397-E397)</f>
        <v/>
      </c>
      <c r="G397" s="12" t="str">
        <f aca="false">IF(C397="","",IFERROR(INDEX(Beállítások!$B$2:$B$4,MATCH(C397,{"Villany";"Víz";"Gáz"},0)),""))</f>
        <v/>
      </c>
      <c r="H397" s="12" t="str">
        <f aca="false">IF(OR(F397="",G397=""),"",F397*G397)</f>
        <v/>
      </c>
    </row>
    <row r="398" customFormat="false" ht="15" hidden="false" customHeight="false" outlineLevel="0" collapsed="false">
      <c r="A398" s="18"/>
      <c r="B398" s="17"/>
      <c r="C398" s="17"/>
      <c r="D398" s="21"/>
      <c r="E398" s="22" t="str">
        <f aca="false">IF(OR(D398="",B398="",C398=""),"",IF(COUNTIFS($B$2:$B$501,B398,$C$2:$C$501,C398,$A$2:$A$501,"&lt;"&amp;A398)=0,"",_xlfn.MAXIFS($D$2:$D$501,$B$2:$B$501,B398,$C$2:$C$501,C398,$A$2:$A$501,"&lt;"&amp;A398)))</f>
        <v/>
      </c>
      <c r="F398" s="22" t="str">
        <f aca="false">IF(E398="","",D398-E398)</f>
        <v/>
      </c>
      <c r="G398" s="12" t="str">
        <f aca="false">IF(C398="","",IFERROR(INDEX(Beállítások!$B$2:$B$4,MATCH(C398,{"Villany";"Víz";"Gáz"},0)),""))</f>
        <v/>
      </c>
      <c r="H398" s="12" t="str">
        <f aca="false">IF(OR(F398="",G398=""),"",F398*G398)</f>
        <v/>
      </c>
    </row>
    <row r="399" customFormat="false" ht="15" hidden="false" customHeight="false" outlineLevel="0" collapsed="false">
      <c r="A399" s="18"/>
      <c r="B399" s="17"/>
      <c r="C399" s="17"/>
      <c r="D399" s="21"/>
      <c r="E399" s="22" t="str">
        <f aca="false">IF(OR(D399="",B399="",C399=""),"",IF(COUNTIFS($B$2:$B$501,B399,$C$2:$C$501,C399,$A$2:$A$501,"&lt;"&amp;A399)=0,"",_xlfn.MAXIFS($D$2:$D$501,$B$2:$B$501,B399,$C$2:$C$501,C399,$A$2:$A$501,"&lt;"&amp;A399)))</f>
        <v/>
      </c>
      <c r="F399" s="22" t="str">
        <f aca="false">IF(E399="","",D399-E399)</f>
        <v/>
      </c>
      <c r="G399" s="12" t="str">
        <f aca="false">IF(C399="","",IFERROR(INDEX(Beállítások!$B$2:$B$4,MATCH(C399,{"Villany";"Víz";"Gáz"},0)),""))</f>
        <v/>
      </c>
      <c r="H399" s="12" t="str">
        <f aca="false">IF(OR(F399="",G399=""),"",F399*G399)</f>
        <v/>
      </c>
    </row>
    <row r="400" customFormat="false" ht="15" hidden="false" customHeight="false" outlineLevel="0" collapsed="false">
      <c r="A400" s="18"/>
      <c r="B400" s="17"/>
      <c r="C400" s="17"/>
      <c r="D400" s="21"/>
      <c r="E400" s="22" t="str">
        <f aca="false">IF(OR(D400="",B400="",C400=""),"",IF(COUNTIFS($B$2:$B$501,B400,$C$2:$C$501,C400,$A$2:$A$501,"&lt;"&amp;A400)=0,"",_xlfn.MAXIFS($D$2:$D$501,$B$2:$B$501,B400,$C$2:$C$501,C400,$A$2:$A$501,"&lt;"&amp;A400)))</f>
        <v/>
      </c>
      <c r="F400" s="22" t="str">
        <f aca="false">IF(E400="","",D400-E400)</f>
        <v/>
      </c>
      <c r="G400" s="12" t="str">
        <f aca="false">IF(C400="","",IFERROR(INDEX(Beállítások!$B$2:$B$4,MATCH(C400,{"Villany";"Víz";"Gáz"},0)),""))</f>
        <v/>
      </c>
      <c r="H400" s="12" t="str">
        <f aca="false">IF(OR(F400="",G400=""),"",F400*G400)</f>
        <v/>
      </c>
    </row>
    <row r="401" customFormat="false" ht="15" hidden="false" customHeight="false" outlineLevel="0" collapsed="false">
      <c r="A401" s="18"/>
      <c r="B401" s="17"/>
      <c r="C401" s="17"/>
      <c r="D401" s="21"/>
      <c r="E401" s="22" t="str">
        <f aca="false">IF(OR(D401="",B401="",C401=""),"",IF(COUNTIFS($B$2:$B$501,B401,$C$2:$C$501,C401,$A$2:$A$501,"&lt;"&amp;A401)=0,"",_xlfn.MAXIFS($D$2:$D$501,$B$2:$B$501,B401,$C$2:$C$501,C401,$A$2:$A$501,"&lt;"&amp;A401)))</f>
        <v/>
      </c>
      <c r="F401" s="22" t="str">
        <f aca="false">IF(E401="","",D401-E401)</f>
        <v/>
      </c>
      <c r="G401" s="12" t="str">
        <f aca="false">IF(C401="","",IFERROR(INDEX(Beállítások!$B$2:$B$4,MATCH(C401,{"Villany";"Víz";"Gáz"},0)),""))</f>
        <v/>
      </c>
      <c r="H401" s="12" t="str">
        <f aca="false">IF(OR(F401="",G401=""),"",F401*G401)</f>
        <v/>
      </c>
    </row>
    <row r="402" customFormat="false" ht="15" hidden="false" customHeight="false" outlineLevel="0" collapsed="false">
      <c r="A402" s="18"/>
      <c r="B402" s="17"/>
      <c r="C402" s="17"/>
      <c r="D402" s="21"/>
      <c r="E402" s="22" t="str">
        <f aca="false">IF(OR(D402="",B402="",C402=""),"",IF(COUNTIFS($B$2:$B$501,B402,$C$2:$C$501,C402,$A$2:$A$501,"&lt;"&amp;A402)=0,"",_xlfn.MAXIFS($D$2:$D$501,$B$2:$B$501,B402,$C$2:$C$501,C402,$A$2:$A$501,"&lt;"&amp;A402)))</f>
        <v/>
      </c>
      <c r="F402" s="22" t="str">
        <f aca="false">IF(E402="","",D402-E402)</f>
        <v/>
      </c>
      <c r="G402" s="12" t="str">
        <f aca="false">IF(C402="","",IFERROR(INDEX(Beállítások!$B$2:$B$4,MATCH(C402,{"Villany";"Víz";"Gáz"},0)),""))</f>
        <v/>
      </c>
      <c r="H402" s="12" t="str">
        <f aca="false">IF(OR(F402="",G402=""),"",F402*G402)</f>
        <v/>
      </c>
    </row>
    <row r="403" customFormat="false" ht="15" hidden="false" customHeight="false" outlineLevel="0" collapsed="false">
      <c r="A403" s="18"/>
      <c r="B403" s="17"/>
      <c r="C403" s="17"/>
      <c r="D403" s="21"/>
      <c r="E403" s="22" t="str">
        <f aca="false">IF(OR(D403="",B403="",C403=""),"",IF(COUNTIFS($B$2:$B$501,B403,$C$2:$C$501,C403,$A$2:$A$501,"&lt;"&amp;A403)=0,"",_xlfn.MAXIFS($D$2:$D$501,$B$2:$B$501,B403,$C$2:$C$501,C403,$A$2:$A$501,"&lt;"&amp;A403)))</f>
        <v/>
      </c>
      <c r="F403" s="22" t="str">
        <f aca="false">IF(E403="","",D403-E403)</f>
        <v/>
      </c>
      <c r="G403" s="12" t="str">
        <f aca="false">IF(C403="","",IFERROR(INDEX(Beállítások!$B$2:$B$4,MATCH(C403,{"Villany";"Víz";"Gáz"},0)),""))</f>
        <v/>
      </c>
      <c r="H403" s="12" t="str">
        <f aca="false">IF(OR(F403="",G403=""),"",F403*G403)</f>
        <v/>
      </c>
    </row>
    <row r="404" customFormat="false" ht="15" hidden="false" customHeight="false" outlineLevel="0" collapsed="false">
      <c r="A404" s="18"/>
      <c r="B404" s="17"/>
      <c r="C404" s="17"/>
      <c r="D404" s="21"/>
      <c r="E404" s="22" t="str">
        <f aca="false">IF(OR(D404="",B404="",C404=""),"",IF(COUNTIFS($B$2:$B$501,B404,$C$2:$C$501,C404,$A$2:$A$501,"&lt;"&amp;A404)=0,"",_xlfn.MAXIFS($D$2:$D$501,$B$2:$B$501,B404,$C$2:$C$501,C404,$A$2:$A$501,"&lt;"&amp;A404)))</f>
        <v/>
      </c>
      <c r="F404" s="22" t="str">
        <f aca="false">IF(E404="","",D404-E404)</f>
        <v/>
      </c>
      <c r="G404" s="12" t="str">
        <f aca="false">IF(C404="","",IFERROR(INDEX(Beállítások!$B$2:$B$4,MATCH(C404,{"Villany";"Víz";"Gáz"},0)),""))</f>
        <v/>
      </c>
      <c r="H404" s="12" t="str">
        <f aca="false">IF(OR(F404="",G404=""),"",F404*G404)</f>
        <v/>
      </c>
    </row>
    <row r="405" customFormat="false" ht="15" hidden="false" customHeight="false" outlineLevel="0" collapsed="false">
      <c r="A405" s="18"/>
      <c r="B405" s="17"/>
      <c r="C405" s="17"/>
      <c r="D405" s="21"/>
      <c r="E405" s="22" t="str">
        <f aca="false">IF(OR(D405="",B405="",C405=""),"",IF(COUNTIFS($B$2:$B$501,B405,$C$2:$C$501,C405,$A$2:$A$501,"&lt;"&amp;A405)=0,"",_xlfn.MAXIFS($D$2:$D$501,$B$2:$B$501,B405,$C$2:$C$501,C405,$A$2:$A$501,"&lt;"&amp;A405)))</f>
        <v/>
      </c>
      <c r="F405" s="22" t="str">
        <f aca="false">IF(E405="","",D405-E405)</f>
        <v/>
      </c>
      <c r="G405" s="12" t="str">
        <f aca="false">IF(C405="","",IFERROR(INDEX(Beállítások!$B$2:$B$4,MATCH(C405,{"Villany";"Víz";"Gáz"},0)),""))</f>
        <v/>
      </c>
      <c r="H405" s="12" t="str">
        <f aca="false">IF(OR(F405="",G405=""),"",F405*G405)</f>
        <v/>
      </c>
    </row>
    <row r="406" customFormat="false" ht="15" hidden="false" customHeight="false" outlineLevel="0" collapsed="false">
      <c r="A406" s="18"/>
      <c r="B406" s="17"/>
      <c r="C406" s="17"/>
      <c r="D406" s="21"/>
      <c r="E406" s="22" t="str">
        <f aca="false">IF(OR(D406="",B406="",C406=""),"",IF(COUNTIFS($B$2:$B$501,B406,$C$2:$C$501,C406,$A$2:$A$501,"&lt;"&amp;A406)=0,"",_xlfn.MAXIFS($D$2:$D$501,$B$2:$B$501,B406,$C$2:$C$501,C406,$A$2:$A$501,"&lt;"&amp;A406)))</f>
        <v/>
      </c>
      <c r="F406" s="22" t="str">
        <f aca="false">IF(E406="","",D406-E406)</f>
        <v/>
      </c>
      <c r="G406" s="12" t="str">
        <f aca="false">IF(C406="","",IFERROR(INDEX(Beállítások!$B$2:$B$4,MATCH(C406,{"Villany";"Víz";"Gáz"},0)),""))</f>
        <v/>
      </c>
      <c r="H406" s="12" t="str">
        <f aca="false">IF(OR(F406="",G406=""),"",F406*G406)</f>
        <v/>
      </c>
    </row>
    <row r="407" customFormat="false" ht="15" hidden="false" customHeight="false" outlineLevel="0" collapsed="false">
      <c r="A407" s="18"/>
      <c r="B407" s="17"/>
      <c r="C407" s="17"/>
      <c r="D407" s="21"/>
      <c r="E407" s="22" t="str">
        <f aca="false">IF(OR(D407="",B407="",C407=""),"",IF(COUNTIFS($B$2:$B$501,B407,$C$2:$C$501,C407,$A$2:$A$501,"&lt;"&amp;A407)=0,"",_xlfn.MAXIFS($D$2:$D$501,$B$2:$B$501,B407,$C$2:$C$501,C407,$A$2:$A$501,"&lt;"&amp;A407)))</f>
        <v/>
      </c>
      <c r="F407" s="22" t="str">
        <f aca="false">IF(E407="","",D407-E407)</f>
        <v/>
      </c>
      <c r="G407" s="12" t="str">
        <f aca="false">IF(C407="","",IFERROR(INDEX(Beállítások!$B$2:$B$4,MATCH(C407,{"Villany";"Víz";"Gáz"},0)),""))</f>
        <v/>
      </c>
      <c r="H407" s="12" t="str">
        <f aca="false">IF(OR(F407="",G407=""),"",F407*G407)</f>
        <v/>
      </c>
    </row>
    <row r="408" customFormat="false" ht="15" hidden="false" customHeight="false" outlineLevel="0" collapsed="false">
      <c r="A408" s="18"/>
      <c r="B408" s="17"/>
      <c r="C408" s="17"/>
      <c r="D408" s="21"/>
      <c r="E408" s="22" t="str">
        <f aca="false">IF(OR(D408="",B408="",C408=""),"",IF(COUNTIFS($B$2:$B$501,B408,$C$2:$C$501,C408,$A$2:$A$501,"&lt;"&amp;A408)=0,"",_xlfn.MAXIFS($D$2:$D$501,$B$2:$B$501,B408,$C$2:$C$501,C408,$A$2:$A$501,"&lt;"&amp;A408)))</f>
        <v/>
      </c>
      <c r="F408" s="22" t="str">
        <f aca="false">IF(E408="","",D408-E408)</f>
        <v/>
      </c>
      <c r="G408" s="12" t="str">
        <f aca="false">IF(C408="","",IFERROR(INDEX(Beállítások!$B$2:$B$4,MATCH(C408,{"Villany";"Víz";"Gáz"},0)),""))</f>
        <v/>
      </c>
      <c r="H408" s="12" t="str">
        <f aca="false">IF(OR(F408="",G408=""),"",F408*G408)</f>
        <v/>
      </c>
    </row>
    <row r="409" customFormat="false" ht="15" hidden="false" customHeight="false" outlineLevel="0" collapsed="false">
      <c r="A409" s="18"/>
      <c r="B409" s="17"/>
      <c r="C409" s="17"/>
      <c r="D409" s="21"/>
      <c r="E409" s="22" t="str">
        <f aca="false">IF(OR(D409="",B409="",C409=""),"",IF(COUNTIFS($B$2:$B$501,B409,$C$2:$C$501,C409,$A$2:$A$501,"&lt;"&amp;A409)=0,"",_xlfn.MAXIFS($D$2:$D$501,$B$2:$B$501,B409,$C$2:$C$501,C409,$A$2:$A$501,"&lt;"&amp;A409)))</f>
        <v/>
      </c>
      <c r="F409" s="22" t="str">
        <f aca="false">IF(E409="","",D409-E409)</f>
        <v/>
      </c>
      <c r="G409" s="12" t="str">
        <f aca="false">IF(C409="","",IFERROR(INDEX(Beállítások!$B$2:$B$4,MATCH(C409,{"Villany";"Víz";"Gáz"},0)),""))</f>
        <v/>
      </c>
      <c r="H409" s="12" t="str">
        <f aca="false">IF(OR(F409="",G409=""),"",F409*G409)</f>
        <v/>
      </c>
    </row>
    <row r="410" customFormat="false" ht="15" hidden="false" customHeight="false" outlineLevel="0" collapsed="false">
      <c r="A410" s="18"/>
      <c r="B410" s="17"/>
      <c r="C410" s="17"/>
      <c r="D410" s="21"/>
      <c r="E410" s="22" t="str">
        <f aca="false">IF(OR(D410="",B410="",C410=""),"",IF(COUNTIFS($B$2:$B$501,B410,$C$2:$C$501,C410,$A$2:$A$501,"&lt;"&amp;A410)=0,"",_xlfn.MAXIFS($D$2:$D$501,$B$2:$B$501,B410,$C$2:$C$501,C410,$A$2:$A$501,"&lt;"&amp;A410)))</f>
        <v/>
      </c>
      <c r="F410" s="22" t="str">
        <f aca="false">IF(E410="","",D410-E410)</f>
        <v/>
      </c>
      <c r="G410" s="12" t="str">
        <f aca="false">IF(C410="","",IFERROR(INDEX(Beállítások!$B$2:$B$4,MATCH(C410,{"Villany";"Víz";"Gáz"},0)),""))</f>
        <v/>
      </c>
      <c r="H410" s="12" t="str">
        <f aca="false">IF(OR(F410="",G410=""),"",F410*G410)</f>
        <v/>
      </c>
    </row>
    <row r="411" customFormat="false" ht="15" hidden="false" customHeight="false" outlineLevel="0" collapsed="false">
      <c r="A411" s="18"/>
      <c r="B411" s="17"/>
      <c r="C411" s="17"/>
      <c r="D411" s="21"/>
      <c r="E411" s="22" t="str">
        <f aca="false">IF(OR(D411="",B411="",C411=""),"",IF(COUNTIFS($B$2:$B$501,B411,$C$2:$C$501,C411,$A$2:$A$501,"&lt;"&amp;A411)=0,"",_xlfn.MAXIFS($D$2:$D$501,$B$2:$B$501,B411,$C$2:$C$501,C411,$A$2:$A$501,"&lt;"&amp;A411)))</f>
        <v/>
      </c>
      <c r="F411" s="22" t="str">
        <f aca="false">IF(E411="","",D411-E411)</f>
        <v/>
      </c>
      <c r="G411" s="12" t="str">
        <f aca="false">IF(C411="","",IFERROR(INDEX(Beállítások!$B$2:$B$4,MATCH(C411,{"Villany";"Víz";"Gáz"},0)),""))</f>
        <v/>
      </c>
      <c r="H411" s="12" t="str">
        <f aca="false">IF(OR(F411="",G411=""),"",F411*G411)</f>
        <v/>
      </c>
    </row>
    <row r="412" customFormat="false" ht="15" hidden="false" customHeight="false" outlineLevel="0" collapsed="false">
      <c r="A412" s="18"/>
      <c r="B412" s="17"/>
      <c r="C412" s="17"/>
      <c r="D412" s="21"/>
      <c r="E412" s="22" t="str">
        <f aca="false">IF(OR(D412="",B412="",C412=""),"",IF(COUNTIFS($B$2:$B$501,B412,$C$2:$C$501,C412,$A$2:$A$501,"&lt;"&amp;A412)=0,"",_xlfn.MAXIFS($D$2:$D$501,$B$2:$B$501,B412,$C$2:$C$501,C412,$A$2:$A$501,"&lt;"&amp;A412)))</f>
        <v/>
      </c>
      <c r="F412" s="22" t="str">
        <f aca="false">IF(E412="","",D412-E412)</f>
        <v/>
      </c>
      <c r="G412" s="12" t="str">
        <f aca="false">IF(C412="","",IFERROR(INDEX(Beállítások!$B$2:$B$4,MATCH(C412,{"Villany";"Víz";"Gáz"},0)),""))</f>
        <v/>
      </c>
      <c r="H412" s="12" t="str">
        <f aca="false">IF(OR(F412="",G412=""),"",F412*G412)</f>
        <v/>
      </c>
    </row>
    <row r="413" customFormat="false" ht="15" hidden="false" customHeight="false" outlineLevel="0" collapsed="false">
      <c r="A413" s="18"/>
      <c r="B413" s="17"/>
      <c r="C413" s="17"/>
      <c r="D413" s="21"/>
      <c r="E413" s="22" t="str">
        <f aca="false">IF(OR(D413="",B413="",C413=""),"",IF(COUNTIFS($B$2:$B$501,B413,$C$2:$C$501,C413,$A$2:$A$501,"&lt;"&amp;A413)=0,"",_xlfn.MAXIFS($D$2:$D$501,$B$2:$B$501,B413,$C$2:$C$501,C413,$A$2:$A$501,"&lt;"&amp;A413)))</f>
        <v/>
      </c>
      <c r="F413" s="22" t="str">
        <f aca="false">IF(E413="","",D413-E413)</f>
        <v/>
      </c>
      <c r="G413" s="12" t="str">
        <f aca="false">IF(C413="","",IFERROR(INDEX(Beállítások!$B$2:$B$4,MATCH(C413,{"Villany";"Víz";"Gáz"},0)),""))</f>
        <v/>
      </c>
      <c r="H413" s="12" t="str">
        <f aca="false">IF(OR(F413="",G413=""),"",F413*G413)</f>
        <v/>
      </c>
    </row>
    <row r="414" customFormat="false" ht="15" hidden="false" customHeight="false" outlineLevel="0" collapsed="false">
      <c r="A414" s="18"/>
      <c r="B414" s="17"/>
      <c r="C414" s="17"/>
      <c r="D414" s="21"/>
      <c r="E414" s="22" t="str">
        <f aca="false">IF(OR(D414="",B414="",C414=""),"",IF(COUNTIFS($B$2:$B$501,B414,$C$2:$C$501,C414,$A$2:$A$501,"&lt;"&amp;A414)=0,"",_xlfn.MAXIFS($D$2:$D$501,$B$2:$B$501,B414,$C$2:$C$501,C414,$A$2:$A$501,"&lt;"&amp;A414)))</f>
        <v/>
      </c>
      <c r="F414" s="22" t="str">
        <f aca="false">IF(E414="","",D414-E414)</f>
        <v/>
      </c>
      <c r="G414" s="12" t="str">
        <f aca="false">IF(C414="","",IFERROR(INDEX(Beállítások!$B$2:$B$4,MATCH(C414,{"Villany";"Víz";"Gáz"},0)),""))</f>
        <v/>
      </c>
      <c r="H414" s="12" t="str">
        <f aca="false">IF(OR(F414="",G414=""),"",F414*G414)</f>
        <v/>
      </c>
    </row>
    <row r="415" customFormat="false" ht="15" hidden="false" customHeight="false" outlineLevel="0" collapsed="false">
      <c r="A415" s="18"/>
      <c r="B415" s="17"/>
      <c r="C415" s="17"/>
      <c r="D415" s="21"/>
      <c r="E415" s="22" t="str">
        <f aca="false">IF(OR(D415="",B415="",C415=""),"",IF(COUNTIFS($B$2:$B$501,B415,$C$2:$C$501,C415,$A$2:$A$501,"&lt;"&amp;A415)=0,"",_xlfn.MAXIFS($D$2:$D$501,$B$2:$B$501,B415,$C$2:$C$501,C415,$A$2:$A$501,"&lt;"&amp;A415)))</f>
        <v/>
      </c>
      <c r="F415" s="22" t="str">
        <f aca="false">IF(E415="","",D415-E415)</f>
        <v/>
      </c>
      <c r="G415" s="12" t="str">
        <f aca="false">IF(C415="","",IFERROR(INDEX(Beállítások!$B$2:$B$4,MATCH(C415,{"Villany";"Víz";"Gáz"},0)),""))</f>
        <v/>
      </c>
      <c r="H415" s="12" t="str">
        <f aca="false">IF(OR(F415="",G415=""),"",F415*G415)</f>
        <v/>
      </c>
    </row>
    <row r="416" customFormat="false" ht="15" hidden="false" customHeight="false" outlineLevel="0" collapsed="false">
      <c r="A416" s="18"/>
      <c r="B416" s="17"/>
      <c r="C416" s="17"/>
      <c r="D416" s="21"/>
      <c r="E416" s="22" t="str">
        <f aca="false">IF(OR(D416="",B416="",C416=""),"",IF(COUNTIFS($B$2:$B$501,B416,$C$2:$C$501,C416,$A$2:$A$501,"&lt;"&amp;A416)=0,"",_xlfn.MAXIFS($D$2:$D$501,$B$2:$B$501,B416,$C$2:$C$501,C416,$A$2:$A$501,"&lt;"&amp;A416)))</f>
        <v/>
      </c>
      <c r="F416" s="22" t="str">
        <f aca="false">IF(E416="","",D416-E416)</f>
        <v/>
      </c>
      <c r="G416" s="12" t="str">
        <f aca="false">IF(C416="","",IFERROR(INDEX(Beállítások!$B$2:$B$4,MATCH(C416,{"Villany";"Víz";"Gáz"},0)),""))</f>
        <v/>
      </c>
      <c r="H416" s="12" t="str">
        <f aca="false">IF(OR(F416="",G416=""),"",F416*G416)</f>
        <v/>
      </c>
    </row>
    <row r="417" customFormat="false" ht="15" hidden="false" customHeight="false" outlineLevel="0" collapsed="false">
      <c r="A417" s="18"/>
      <c r="B417" s="17"/>
      <c r="C417" s="17"/>
      <c r="D417" s="21"/>
      <c r="E417" s="22" t="str">
        <f aca="false">IF(OR(D417="",B417="",C417=""),"",IF(COUNTIFS($B$2:$B$501,B417,$C$2:$C$501,C417,$A$2:$A$501,"&lt;"&amp;A417)=0,"",_xlfn.MAXIFS($D$2:$D$501,$B$2:$B$501,B417,$C$2:$C$501,C417,$A$2:$A$501,"&lt;"&amp;A417)))</f>
        <v/>
      </c>
      <c r="F417" s="22" t="str">
        <f aca="false">IF(E417="","",D417-E417)</f>
        <v/>
      </c>
      <c r="G417" s="12" t="str">
        <f aca="false">IF(C417="","",IFERROR(INDEX(Beállítások!$B$2:$B$4,MATCH(C417,{"Villany";"Víz";"Gáz"},0)),""))</f>
        <v/>
      </c>
      <c r="H417" s="12" t="str">
        <f aca="false">IF(OR(F417="",G417=""),"",F417*G417)</f>
        <v/>
      </c>
    </row>
    <row r="418" customFormat="false" ht="15" hidden="false" customHeight="false" outlineLevel="0" collapsed="false">
      <c r="A418" s="18"/>
      <c r="B418" s="17"/>
      <c r="C418" s="17"/>
      <c r="D418" s="21"/>
      <c r="E418" s="22" t="str">
        <f aca="false">IF(OR(D418="",B418="",C418=""),"",IF(COUNTIFS($B$2:$B$501,B418,$C$2:$C$501,C418,$A$2:$A$501,"&lt;"&amp;A418)=0,"",_xlfn.MAXIFS($D$2:$D$501,$B$2:$B$501,B418,$C$2:$C$501,C418,$A$2:$A$501,"&lt;"&amp;A418)))</f>
        <v/>
      </c>
      <c r="F418" s="22" t="str">
        <f aca="false">IF(E418="","",D418-E418)</f>
        <v/>
      </c>
      <c r="G418" s="12" t="str">
        <f aca="false">IF(C418="","",IFERROR(INDEX(Beállítások!$B$2:$B$4,MATCH(C418,{"Villany";"Víz";"Gáz"},0)),""))</f>
        <v/>
      </c>
      <c r="H418" s="12" t="str">
        <f aca="false">IF(OR(F418="",G418=""),"",F418*G418)</f>
        <v/>
      </c>
    </row>
    <row r="419" customFormat="false" ht="15" hidden="false" customHeight="false" outlineLevel="0" collapsed="false">
      <c r="A419" s="18"/>
      <c r="B419" s="17"/>
      <c r="C419" s="17"/>
      <c r="D419" s="21"/>
      <c r="E419" s="22" t="str">
        <f aca="false">IF(OR(D419="",B419="",C419=""),"",IF(COUNTIFS($B$2:$B$501,B419,$C$2:$C$501,C419,$A$2:$A$501,"&lt;"&amp;A419)=0,"",_xlfn.MAXIFS($D$2:$D$501,$B$2:$B$501,B419,$C$2:$C$501,C419,$A$2:$A$501,"&lt;"&amp;A419)))</f>
        <v/>
      </c>
      <c r="F419" s="22" t="str">
        <f aca="false">IF(E419="","",D419-E419)</f>
        <v/>
      </c>
      <c r="G419" s="12" t="str">
        <f aca="false">IF(C419="","",IFERROR(INDEX(Beállítások!$B$2:$B$4,MATCH(C419,{"Villany";"Víz";"Gáz"},0)),""))</f>
        <v/>
      </c>
      <c r="H419" s="12" t="str">
        <f aca="false">IF(OR(F419="",G419=""),"",F419*G419)</f>
        <v/>
      </c>
    </row>
    <row r="420" customFormat="false" ht="15" hidden="false" customHeight="false" outlineLevel="0" collapsed="false">
      <c r="A420" s="18"/>
      <c r="B420" s="17"/>
      <c r="C420" s="17"/>
      <c r="D420" s="21"/>
      <c r="E420" s="22" t="str">
        <f aca="false">IF(OR(D420="",B420="",C420=""),"",IF(COUNTIFS($B$2:$B$501,B420,$C$2:$C$501,C420,$A$2:$A$501,"&lt;"&amp;A420)=0,"",_xlfn.MAXIFS($D$2:$D$501,$B$2:$B$501,B420,$C$2:$C$501,C420,$A$2:$A$501,"&lt;"&amp;A420)))</f>
        <v/>
      </c>
      <c r="F420" s="22" t="str">
        <f aca="false">IF(E420="","",D420-E420)</f>
        <v/>
      </c>
      <c r="G420" s="12" t="str">
        <f aca="false">IF(C420="","",IFERROR(INDEX(Beállítások!$B$2:$B$4,MATCH(C420,{"Villany";"Víz";"Gáz"},0)),""))</f>
        <v/>
      </c>
      <c r="H420" s="12" t="str">
        <f aca="false">IF(OR(F420="",G420=""),"",F420*G420)</f>
        <v/>
      </c>
    </row>
    <row r="421" customFormat="false" ht="15" hidden="false" customHeight="false" outlineLevel="0" collapsed="false">
      <c r="A421" s="18"/>
      <c r="B421" s="17"/>
      <c r="C421" s="17"/>
      <c r="D421" s="21"/>
      <c r="E421" s="22" t="str">
        <f aca="false">IF(OR(D421="",B421="",C421=""),"",IF(COUNTIFS($B$2:$B$501,B421,$C$2:$C$501,C421,$A$2:$A$501,"&lt;"&amp;A421)=0,"",_xlfn.MAXIFS($D$2:$D$501,$B$2:$B$501,B421,$C$2:$C$501,C421,$A$2:$A$501,"&lt;"&amp;A421)))</f>
        <v/>
      </c>
      <c r="F421" s="22" t="str">
        <f aca="false">IF(E421="","",D421-E421)</f>
        <v/>
      </c>
      <c r="G421" s="12" t="str">
        <f aca="false">IF(C421="","",IFERROR(INDEX(Beállítások!$B$2:$B$4,MATCH(C421,{"Villany";"Víz";"Gáz"},0)),""))</f>
        <v/>
      </c>
      <c r="H421" s="12" t="str">
        <f aca="false">IF(OR(F421="",G421=""),"",F421*G421)</f>
        <v/>
      </c>
    </row>
    <row r="422" customFormat="false" ht="15" hidden="false" customHeight="false" outlineLevel="0" collapsed="false">
      <c r="A422" s="18"/>
      <c r="B422" s="17"/>
      <c r="C422" s="17"/>
      <c r="D422" s="21"/>
      <c r="E422" s="22" t="str">
        <f aca="false">IF(OR(D422="",B422="",C422=""),"",IF(COUNTIFS($B$2:$B$501,B422,$C$2:$C$501,C422,$A$2:$A$501,"&lt;"&amp;A422)=0,"",_xlfn.MAXIFS($D$2:$D$501,$B$2:$B$501,B422,$C$2:$C$501,C422,$A$2:$A$501,"&lt;"&amp;A422)))</f>
        <v/>
      </c>
      <c r="F422" s="22" t="str">
        <f aca="false">IF(E422="","",D422-E422)</f>
        <v/>
      </c>
      <c r="G422" s="12" t="str">
        <f aca="false">IF(C422="","",IFERROR(INDEX(Beállítások!$B$2:$B$4,MATCH(C422,{"Villany";"Víz";"Gáz"},0)),""))</f>
        <v/>
      </c>
      <c r="H422" s="12" t="str">
        <f aca="false">IF(OR(F422="",G422=""),"",F422*G422)</f>
        <v/>
      </c>
    </row>
    <row r="423" customFormat="false" ht="15" hidden="false" customHeight="false" outlineLevel="0" collapsed="false">
      <c r="A423" s="18"/>
      <c r="B423" s="17"/>
      <c r="C423" s="17"/>
      <c r="D423" s="21"/>
      <c r="E423" s="22" t="str">
        <f aca="false">IF(OR(D423="",B423="",C423=""),"",IF(COUNTIFS($B$2:$B$501,B423,$C$2:$C$501,C423,$A$2:$A$501,"&lt;"&amp;A423)=0,"",_xlfn.MAXIFS($D$2:$D$501,$B$2:$B$501,B423,$C$2:$C$501,C423,$A$2:$A$501,"&lt;"&amp;A423)))</f>
        <v/>
      </c>
      <c r="F423" s="22" t="str">
        <f aca="false">IF(E423="","",D423-E423)</f>
        <v/>
      </c>
      <c r="G423" s="12" t="str">
        <f aca="false">IF(C423="","",IFERROR(INDEX(Beállítások!$B$2:$B$4,MATCH(C423,{"Villany";"Víz";"Gáz"},0)),""))</f>
        <v/>
      </c>
      <c r="H423" s="12" t="str">
        <f aca="false">IF(OR(F423="",G423=""),"",F423*G423)</f>
        <v/>
      </c>
    </row>
    <row r="424" customFormat="false" ht="15" hidden="false" customHeight="false" outlineLevel="0" collapsed="false">
      <c r="A424" s="18"/>
      <c r="B424" s="17"/>
      <c r="C424" s="17"/>
      <c r="D424" s="21"/>
      <c r="E424" s="22" t="str">
        <f aca="false">IF(OR(D424="",B424="",C424=""),"",IF(COUNTIFS($B$2:$B$501,B424,$C$2:$C$501,C424,$A$2:$A$501,"&lt;"&amp;A424)=0,"",_xlfn.MAXIFS($D$2:$D$501,$B$2:$B$501,B424,$C$2:$C$501,C424,$A$2:$A$501,"&lt;"&amp;A424)))</f>
        <v/>
      </c>
      <c r="F424" s="22" t="str">
        <f aca="false">IF(E424="","",D424-E424)</f>
        <v/>
      </c>
      <c r="G424" s="12" t="str">
        <f aca="false">IF(C424="","",IFERROR(INDEX(Beállítások!$B$2:$B$4,MATCH(C424,{"Villany";"Víz";"Gáz"},0)),""))</f>
        <v/>
      </c>
      <c r="H424" s="12" t="str">
        <f aca="false">IF(OR(F424="",G424=""),"",F424*G424)</f>
        <v/>
      </c>
    </row>
    <row r="425" customFormat="false" ht="15" hidden="false" customHeight="false" outlineLevel="0" collapsed="false">
      <c r="A425" s="18"/>
      <c r="B425" s="17"/>
      <c r="C425" s="17"/>
      <c r="D425" s="21"/>
      <c r="E425" s="22" t="str">
        <f aca="false">IF(OR(D425="",B425="",C425=""),"",IF(COUNTIFS($B$2:$B$501,B425,$C$2:$C$501,C425,$A$2:$A$501,"&lt;"&amp;A425)=0,"",_xlfn.MAXIFS($D$2:$D$501,$B$2:$B$501,B425,$C$2:$C$501,C425,$A$2:$A$501,"&lt;"&amp;A425)))</f>
        <v/>
      </c>
      <c r="F425" s="22" t="str">
        <f aca="false">IF(E425="","",D425-E425)</f>
        <v/>
      </c>
      <c r="G425" s="12" t="str">
        <f aca="false">IF(C425="","",IFERROR(INDEX(Beállítások!$B$2:$B$4,MATCH(C425,{"Villany";"Víz";"Gáz"},0)),""))</f>
        <v/>
      </c>
      <c r="H425" s="12" t="str">
        <f aca="false">IF(OR(F425="",G425=""),"",F425*G425)</f>
        <v/>
      </c>
    </row>
    <row r="426" customFormat="false" ht="15" hidden="false" customHeight="false" outlineLevel="0" collapsed="false">
      <c r="A426" s="18"/>
      <c r="B426" s="17"/>
      <c r="C426" s="17"/>
      <c r="D426" s="21"/>
      <c r="E426" s="22" t="str">
        <f aca="false">IF(OR(D426="",B426="",C426=""),"",IF(COUNTIFS($B$2:$B$501,B426,$C$2:$C$501,C426,$A$2:$A$501,"&lt;"&amp;A426)=0,"",_xlfn.MAXIFS($D$2:$D$501,$B$2:$B$501,B426,$C$2:$C$501,C426,$A$2:$A$501,"&lt;"&amp;A426)))</f>
        <v/>
      </c>
      <c r="F426" s="22" t="str">
        <f aca="false">IF(E426="","",D426-E426)</f>
        <v/>
      </c>
      <c r="G426" s="12" t="str">
        <f aca="false">IF(C426="","",IFERROR(INDEX(Beállítások!$B$2:$B$4,MATCH(C426,{"Villany";"Víz";"Gáz"},0)),""))</f>
        <v/>
      </c>
      <c r="H426" s="12" t="str">
        <f aca="false">IF(OR(F426="",G426=""),"",F426*G426)</f>
        <v/>
      </c>
    </row>
    <row r="427" customFormat="false" ht="15" hidden="false" customHeight="false" outlineLevel="0" collapsed="false">
      <c r="A427" s="18"/>
      <c r="B427" s="17"/>
      <c r="C427" s="17"/>
      <c r="D427" s="21"/>
      <c r="E427" s="22" t="str">
        <f aca="false">IF(OR(D427="",B427="",C427=""),"",IF(COUNTIFS($B$2:$B$501,B427,$C$2:$C$501,C427,$A$2:$A$501,"&lt;"&amp;A427)=0,"",_xlfn.MAXIFS($D$2:$D$501,$B$2:$B$501,B427,$C$2:$C$501,C427,$A$2:$A$501,"&lt;"&amp;A427)))</f>
        <v/>
      </c>
      <c r="F427" s="22" t="str">
        <f aca="false">IF(E427="","",D427-E427)</f>
        <v/>
      </c>
      <c r="G427" s="12" t="str">
        <f aca="false">IF(C427="","",IFERROR(INDEX(Beállítások!$B$2:$B$4,MATCH(C427,{"Villany";"Víz";"Gáz"},0)),""))</f>
        <v/>
      </c>
      <c r="H427" s="12" t="str">
        <f aca="false">IF(OR(F427="",G427=""),"",F427*G427)</f>
        <v/>
      </c>
    </row>
    <row r="428" customFormat="false" ht="15" hidden="false" customHeight="false" outlineLevel="0" collapsed="false">
      <c r="A428" s="18"/>
      <c r="B428" s="17"/>
      <c r="C428" s="17"/>
      <c r="D428" s="21"/>
      <c r="E428" s="22" t="str">
        <f aca="false">IF(OR(D428="",B428="",C428=""),"",IF(COUNTIFS($B$2:$B$501,B428,$C$2:$C$501,C428,$A$2:$A$501,"&lt;"&amp;A428)=0,"",_xlfn.MAXIFS($D$2:$D$501,$B$2:$B$501,B428,$C$2:$C$501,C428,$A$2:$A$501,"&lt;"&amp;A428)))</f>
        <v/>
      </c>
      <c r="F428" s="22" t="str">
        <f aca="false">IF(E428="","",D428-E428)</f>
        <v/>
      </c>
      <c r="G428" s="12" t="str">
        <f aca="false">IF(C428="","",IFERROR(INDEX(Beállítások!$B$2:$B$4,MATCH(C428,{"Villany";"Víz";"Gáz"},0)),""))</f>
        <v/>
      </c>
      <c r="H428" s="12" t="str">
        <f aca="false">IF(OR(F428="",G428=""),"",F428*G428)</f>
        <v/>
      </c>
    </row>
    <row r="429" customFormat="false" ht="15" hidden="false" customHeight="false" outlineLevel="0" collapsed="false">
      <c r="A429" s="18"/>
      <c r="B429" s="17"/>
      <c r="C429" s="17"/>
      <c r="D429" s="21"/>
      <c r="E429" s="22" t="str">
        <f aca="false">IF(OR(D429="",B429="",C429=""),"",IF(COUNTIFS($B$2:$B$501,B429,$C$2:$C$501,C429,$A$2:$A$501,"&lt;"&amp;A429)=0,"",_xlfn.MAXIFS($D$2:$D$501,$B$2:$B$501,B429,$C$2:$C$501,C429,$A$2:$A$501,"&lt;"&amp;A429)))</f>
        <v/>
      </c>
      <c r="F429" s="22" t="str">
        <f aca="false">IF(E429="","",D429-E429)</f>
        <v/>
      </c>
      <c r="G429" s="12" t="str">
        <f aca="false">IF(C429="","",IFERROR(INDEX(Beállítások!$B$2:$B$4,MATCH(C429,{"Villany";"Víz";"Gáz"},0)),""))</f>
        <v/>
      </c>
      <c r="H429" s="12" t="str">
        <f aca="false">IF(OR(F429="",G429=""),"",F429*G429)</f>
        <v/>
      </c>
    </row>
    <row r="430" customFormat="false" ht="15" hidden="false" customHeight="false" outlineLevel="0" collapsed="false">
      <c r="A430" s="18"/>
      <c r="B430" s="17"/>
      <c r="C430" s="17"/>
      <c r="D430" s="21"/>
      <c r="E430" s="22" t="str">
        <f aca="false">IF(OR(D430="",B430="",C430=""),"",IF(COUNTIFS($B$2:$B$501,B430,$C$2:$C$501,C430,$A$2:$A$501,"&lt;"&amp;A430)=0,"",_xlfn.MAXIFS($D$2:$D$501,$B$2:$B$501,B430,$C$2:$C$501,C430,$A$2:$A$501,"&lt;"&amp;A430)))</f>
        <v/>
      </c>
      <c r="F430" s="22" t="str">
        <f aca="false">IF(E430="","",D430-E430)</f>
        <v/>
      </c>
      <c r="G430" s="12" t="str">
        <f aca="false">IF(C430="","",IFERROR(INDEX(Beállítások!$B$2:$B$4,MATCH(C430,{"Villany";"Víz";"Gáz"},0)),""))</f>
        <v/>
      </c>
      <c r="H430" s="12" t="str">
        <f aca="false">IF(OR(F430="",G430=""),"",F430*G430)</f>
        <v/>
      </c>
    </row>
    <row r="431" customFormat="false" ht="15" hidden="false" customHeight="false" outlineLevel="0" collapsed="false">
      <c r="A431" s="18"/>
      <c r="B431" s="17"/>
      <c r="C431" s="17"/>
      <c r="D431" s="21"/>
      <c r="E431" s="22" t="str">
        <f aca="false">IF(OR(D431="",B431="",C431=""),"",IF(COUNTIFS($B$2:$B$501,B431,$C$2:$C$501,C431,$A$2:$A$501,"&lt;"&amp;A431)=0,"",_xlfn.MAXIFS($D$2:$D$501,$B$2:$B$501,B431,$C$2:$C$501,C431,$A$2:$A$501,"&lt;"&amp;A431)))</f>
        <v/>
      </c>
      <c r="F431" s="22" t="str">
        <f aca="false">IF(E431="","",D431-E431)</f>
        <v/>
      </c>
      <c r="G431" s="12" t="str">
        <f aca="false">IF(C431="","",IFERROR(INDEX(Beállítások!$B$2:$B$4,MATCH(C431,{"Villany";"Víz";"Gáz"},0)),""))</f>
        <v/>
      </c>
      <c r="H431" s="12" t="str">
        <f aca="false">IF(OR(F431="",G431=""),"",F431*G431)</f>
        <v/>
      </c>
    </row>
    <row r="432" customFormat="false" ht="15" hidden="false" customHeight="false" outlineLevel="0" collapsed="false">
      <c r="A432" s="18"/>
      <c r="B432" s="17"/>
      <c r="C432" s="17"/>
      <c r="D432" s="21"/>
      <c r="E432" s="22" t="str">
        <f aca="false">IF(OR(D432="",B432="",C432=""),"",IF(COUNTIFS($B$2:$B$501,B432,$C$2:$C$501,C432,$A$2:$A$501,"&lt;"&amp;A432)=0,"",_xlfn.MAXIFS($D$2:$D$501,$B$2:$B$501,B432,$C$2:$C$501,C432,$A$2:$A$501,"&lt;"&amp;A432)))</f>
        <v/>
      </c>
      <c r="F432" s="22" t="str">
        <f aca="false">IF(E432="","",D432-E432)</f>
        <v/>
      </c>
      <c r="G432" s="12" t="str">
        <f aca="false">IF(C432="","",IFERROR(INDEX(Beállítások!$B$2:$B$4,MATCH(C432,{"Villany";"Víz";"Gáz"},0)),""))</f>
        <v/>
      </c>
      <c r="H432" s="12" t="str">
        <f aca="false">IF(OR(F432="",G432=""),"",F432*G432)</f>
        <v/>
      </c>
    </row>
    <row r="433" customFormat="false" ht="15" hidden="false" customHeight="false" outlineLevel="0" collapsed="false">
      <c r="A433" s="18"/>
      <c r="B433" s="17"/>
      <c r="C433" s="17"/>
      <c r="D433" s="21"/>
      <c r="E433" s="22" t="str">
        <f aca="false">IF(OR(D433="",B433="",C433=""),"",IF(COUNTIFS($B$2:$B$501,B433,$C$2:$C$501,C433,$A$2:$A$501,"&lt;"&amp;A433)=0,"",_xlfn.MAXIFS($D$2:$D$501,$B$2:$B$501,B433,$C$2:$C$501,C433,$A$2:$A$501,"&lt;"&amp;A433)))</f>
        <v/>
      </c>
      <c r="F433" s="22" t="str">
        <f aca="false">IF(E433="","",D433-E433)</f>
        <v/>
      </c>
      <c r="G433" s="12" t="str">
        <f aca="false">IF(C433="","",IFERROR(INDEX(Beállítások!$B$2:$B$4,MATCH(C433,{"Villany";"Víz";"Gáz"},0)),""))</f>
        <v/>
      </c>
      <c r="H433" s="12" t="str">
        <f aca="false">IF(OR(F433="",G433=""),"",F433*G433)</f>
        <v/>
      </c>
    </row>
    <row r="434" customFormat="false" ht="15" hidden="false" customHeight="false" outlineLevel="0" collapsed="false">
      <c r="A434" s="18"/>
      <c r="B434" s="17"/>
      <c r="C434" s="17"/>
      <c r="D434" s="21"/>
      <c r="E434" s="22" t="str">
        <f aca="false">IF(OR(D434="",B434="",C434=""),"",IF(COUNTIFS($B$2:$B$501,B434,$C$2:$C$501,C434,$A$2:$A$501,"&lt;"&amp;A434)=0,"",_xlfn.MAXIFS($D$2:$D$501,$B$2:$B$501,B434,$C$2:$C$501,C434,$A$2:$A$501,"&lt;"&amp;A434)))</f>
        <v/>
      </c>
      <c r="F434" s="22" t="str">
        <f aca="false">IF(E434="","",D434-E434)</f>
        <v/>
      </c>
      <c r="G434" s="12" t="str">
        <f aca="false">IF(C434="","",IFERROR(INDEX(Beállítások!$B$2:$B$4,MATCH(C434,{"Villany";"Víz";"Gáz"},0)),""))</f>
        <v/>
      </c>
      <c r="H434" s="12" t="str">
        <f aca="false">IF(OR(F434="",G434=""),"",F434*G434)</f>
        <v/>
      </c>
    </row>
    <row r="435" customFormat="false" ht="15" hidden="false" customHeight="false" outlineLevel="0" collapsed="false">
      <c r="A435" s="18"/>
      <c r="B435" s="17"/>
      <c r="C435" s="17"/>
      <c r="D435" s="21"/>
      <c r="E435" s="22" t="str">
        <f aca="false">IF(OR(D435="",B435="",C435=""),"",IF(COUNTIFS($B$2:$B$501,B435,$C$2:$C$501,C435,$A$2:$A$501,"&lt;"&amp;A435)=0,"",_xlfn.MAXIFS($D$2:$D$501,$B$2:$B$501,B435,$C$2:$C$501,C435,$A$2:$A$501,"&lt;"&amp;A435)))</f>
        <v/>
      </c>
      <c r="F435" s="22" t="str">
        <f aca="false">IF(E435="","",D435-E435)</f>
        <v/>
      </c>
      <c r="G435" s="12" t="str">
        <f aca="false">IF(C435="","",IFERROR(INDEX(Beállítások!$B$2:$B$4,MATCH(C435,{"Villany";"Víz";"Gáz"},0)),""))</f>
        <v/>
      </c>
      <c r="H435" s="12" t="str">
        <f aca="false">IF(OR(F435="",G435=""),"",F435*G435)</f>
        <v/>
      </c>
    </row>
    <row r="436" customFormat="false" ht="15" hidden="false" customHeight="false" outlineLevel="0" collapsed="false">
      <c r="A436" s="18"/>
      <c r="B436" s="17"/>
      <c r="C436" s="17"/>
      <c r="D436" s="21"/>
      <c r="E436" s="22" t="str">
        <f aca="false">IF(OR(D436="",B436="",C436=""),"",IF(COUNTIFS($B$2:$B$501,B436,$C$2:$C$501,C436,$A$2:$A$501,"&lt;"&amp;A436)=0,"",_xlfn.MAXIFS($D$2:$D$501,$B$2:$B$501,B436,$C$2:$C$501,C436,$A$2:$A$501,"&lt;"&amp;A436)))</f>
        <v/>
      </c>
      <c r="F436" s="22" t="str">
        <f aca="false">IF(E436="","",D436-E436)</f>
        <v/>
      </c>
      <c r="G436" s="12" t="str">
        <f aca="false">IF(C436="","",IFERROR(INDEX(Beállítások!$B$2:$B$4,MATCH(C436,{"Villany";"Víz";"Gáz"},0)),""))</f>
        <v/>
      </c>
      <c r="H436" s="12" t="str">
        <f aca="false">IF(OR(F436="",G436=""),"",F436*G436)</f>
        <v/>
      </c>
    </row>
    <row r="437" customFormat="false" ht="15" hidden="false" customHeight="false" outlineLevel="0" collapsed="false">
      <c r="A437" s="18"/>
      <c r="B437" s="17"/>
      <c r="C437" s="17"/>
      <c r="D437" s="21"/>
      <c r="E437" s="22" t="str">
        <f aca="false">IF(OR(D437="",B437="",C437=""),"",IF(COUNTIFS($B$2:$B$501,B437,$C$2:$C$501,C437,$A$2:$A$501,"&lt;"&amp;A437)=0,"",_xlfn.MAXIFS($D$2:$D$501,$B$2:$B$501,B437,$C$2:$C$501,C437,$A$2:$A$501,"&lt;"&amp;A437)))</f>
        <v/>
      </c>
      <c r="F437" s="22" t="str">
        <f aca="false">IF(E437="","",D437-E437)</f>
        <v/>
      </c>
      <c r="G437" s="12" t="str">
        <f aca="false">IF(C437="","",IFERROR(INDEX(Beállítások!$B$2:$B$4,MATCH(C437,{"Villany";"Víz";"Gáz"},0)),""))</f>
        <v/>
      </c>
      <c r="H437" s="12" t="str">
        <f aca="false">IF(OR(F437="",G437=""),"",F437*G437)</f>
        <v/>
      </c>
    </row>
    <row r="438" customFormat="false" ht="15" hidden="false" customHeight="false" outlineLevel="0" collapsed="false">
      <c r="A438" s="18"/>
      <c r="B438" s="17"/>
      <c r="C438" s="17"/>
      <c r="D438" s="21"/>
      <c r="E438" s="22" t="str">
        <f aca="false">IF(OR(D438="",B438="",C438=""),"",IF(COUNTIFS($B$2:$B$501,B438,$C$2:$C$501,C438,$A$2:$A$501,"&lt;"&amp;A438)=0,"",_xlfn.MAXIFS($D$2:$D$501,$B$2:$B$501,B438,$C$2:$C$501,C438,$A$2:$A$501,"&lt;"&amp;A438)))</f>
        <v/>
      </c>
      <c r="F438" s="22" t="str">
        <f aca="false">IF(E438="","",D438-E438)</f>
        <v/>
      </c>
      <c r="G438" s="12" t="str">
        <f aca="false">IF(C438="","",IFERROR(INDEX(Beállítások!$B$2:$B$4,MATCH(C438,{"Villany";"Víz";"Gáz"},0)),""))</f>
        <v/>
      </c>
      <c r="H438" s="12" t="str">
        <f aca="false">IF(OR(F438="",G438=""),"",F438*G438)</f>
        <v/>
      </c>
    </row>
    <row r="439" customFormat="false" ht="15" hidden="false" customHeight="false" outlineLevel="0" collapsed="false">
      <c r="A439" s="18"/>
      <c r="B439" s="17"/>
      <c r="C439" s="17"/>
      <c r="D439" s="21"/>
      <c r="E439" s="22" t="str">
        <f aca="false">IF(OR(D439="",B439="",C439=""),"",IF(COUNTIFS($B$2:$B$501,B439,$C$2:$C$501,C439,$A$2:$A$501,"&lt;"&amp;A439)=0,"",_xlfn.MAXIFS($D$2:$D$501,$B$2:$B$501,B439,$C$2:$C$501,C439,$A$2:$A$501,"&lt;"&amp;A439)))</f>
        <v/>
      </c>
      <c r="F439" s="22" t="str">
        <f aca="false">IF(E439="","",D439-E439)</f>
        <v/>
      </c>
      <c r="G439" s="12" t="str">
        <f aca="false">IF(C439="","",IFERROR(INDEX(Beállítások!$B$2:$B$4,MATCH(C439,{"Villany";"Víz";"Gáz"},0)),""))</f>
        <v/>
      </c>
      <c r="H439" s="12" t="str">
        <f aca="false">IF(OR(F439="",G439=""),"",F439*G439)</f>
        <v/>
      </c>
    </row>
    <row r="440" customFormat="false" ht="15" hidden="false" customHeight="false" outlineLevel="0" collapsed="false">
      <c r="A440" s="18"/>
      <c r="B440" s="17"/>
      <c r="C440" s="17"/>
      <c r="D440" s="21"/>
      <c r="E440" s="22" t="str">
        <f aca="false">IF(OR(D440="",B440="",C440=""),"",IF(COUNTIFS($B$2:$B$501,B440,$C$2:$C$501,C440,$A$2:$A$501,"&lt;"&amp;A440)=0,"",_xlfn.MAXIFS($D$2:$D$501,$B$2:$B$501,B440,$C$2:$C$501,C440,$A$2:$A$501,"&lt;"&amp;A440)))</f>
        <v/>
      </c>
      <c r="F440" s="22" t="str">
        <f aca="false">IF(E440="","",D440-E440)</f>
        <v/>
      </c>
      <c r="G440" s="12" t="str">
        <f aca="false">IF(C440="","",IFERROR(INDEX(Beállítások!$B$2:$B$4,MATCH(C440,{"Villany";"Víz";"Gáz"},0)),""))</f>
        <v/>
      </c>
      <c r="H440" s="12" t="str">
        <f aca="false">IF(OR(F440="",G440=""),"",F440*G440)</f>
        <v/>
      </c>
    </row>
    <row r="441" customFormat="false" ht="15" hidden="false" customHeight="false" outlineLevel="0" collapsed="false">
      <c r="A441" s="18"/>
      <c r="B441" s="17"/>
      <c r="C441" s="17"/>
      <c r="D441" s="21"/>
      <c r="E441" s="22" t="str">
        <f aca="false">IF(OR(D441="",B441="",C441=""),"",IF(COUNTIFS($B$2:$B$501,B441,$C$2:$C$501,C441,$A$2:$A$501,"&lt;"&amp;A441)=0,"",_xlfn.MAXIFS($D$2:$D$501,$B$2:$B$501,B441,$C$2:$C$501,C441,$A$2:$A$501,"&lt;"&amp;A441)))</f>
        <v/>
      </c>
      <c r="F441" s="22" t="str">
        <f aca="false">IF(E441="","",D441-E441)</f>
        <v/>
      </c>
      <c r="G441" s="12" t="str">
        <f aca="false">IF(C441="","",IFERROR(INDEX(Beállítások!$B$2:$B$4,MATCH(C441,{"Villany";"Víz";"Gáz"},0)),""))</f>
        <v/>
      </c>
      <c r="H441" s="12" t="str">
        <f aca="false">IF(OR(F441="",G441=""),"",F441*G441)</f>
        <v/>
      </c>
    </row>
    <row r="442" customFormat="false" ht="15" hidden="false" customHeight="false" outlineLevel="0" collapsed="false">
      <c r="A442" s="18"/>
      <c r="B442" s="17"/>
      <c r="C442" s="17"/>
      <c r="D442" s="21"/>
      <c r="E442" s="22" t="str">
        <f aca="false">IF(OR(D442="",B442="",C442=""),"",IF(COUNTIFS($B$2:$B$501,B442,$C$2:$C$501,C442,$A$2:$A$501,"&lt;"&amp;A442)=0,"",_xlfn.MAXIFS($D$2:$D$501,$B$2:$B$501,B442,$C$2:$C$501,C442,$A$2:$A$501,"&lt;"&amp;A442)))</f>
        <v/>
      </c>
      <c r="F442" s="22" t="str">
        <f aca="false">IF(E442="","",D442-E442)</f>
        <v/>
      </c>
      <c r="G442" s="12" t="str">
        <f aca="false">IF(C442="","",IFERROR(INDEX(Beállítások!$B$2:$B$4,MATCH(C442,{"Villany";"Víz";"Gáz"},0)),""))</f>
        <v/>
      </c>
      <c r="H442" s="12" t="str">
        <f aca="false">IF(OR(F442="",G442=""),"",F442*G442)</f>
        <v/>
      </c>
    </row>
    <row r="443" customFormat="false" ht="15" hidden="false" customHeight="false" outlineLevel="0" collapsed="false">
      <c r="A443" s="18"/>
      <c r="B443" s="17"/>
      <c r="C443" s="17"/>
      <c r="D443" s="21"/>
      <c r="E443" s="22" t="str">
        <f aca="false">IF(OR(D443="",B443="",C443=""),"",IF(COUNTIFS($B$2:$B$501,B443,$C$2:$C$501,C443,$A$2:$A$501,"&lt;"&amp;A443)=0,"",_xlfn.MAXIFS($D$2:$D$501,$B$2:$B$501,B443,$C$2:$C$501,C443,$A$2:$A$501,"&lt;"&amp;A443)))</f>
        <v/>
      </c>
      <c r="F443" s="22" t="str">
        <f aca="false">IF(E443="","",D443-E443)</f>
        <v/>
      </c>
      <c r="G443" s="12" t="str">
        <f aca="false">IF(C443="","",IFERROR(INDEX(Beállítások!$B$2:$B$4,MATCH(C443,{"Villany";"Víz";"Gáz"},0)),""))</f>
        <v/>
      </c>
      <c r="H443" s="12" t="str">
        <f aca="false">IF(OR(F443="",G443=""),"",F443*G443)</f>
        <v/>
      </c>
    </row>
    <row r="444" customFormat="false" ht="15" hidden="false" customHeight="false" outlineLevel="0" collapsed="false">
      <c r="A444" s="18"/>
      <c r="B444" s="17"/>
      <c r="C444" s="17"/>
      <c r="D444" s="21"/>
      <c r="E444" s="22" t="str">
        <f aca="false">IF(OR(D444="",B444="",C444=""),"",IF(COUNTIFS($B$2:$B$501,B444,$C$2:$C$501,C444,$A$2:$A$501,"&lt;"&amp;A444)=0,"",_xlfn.MAXIFS($D$2:$D$501,$B$2:$B$501,B444,$C$2:$C$501,C444,$A$2:$A$501,"&lt;"&amp;A444)))</f>
        <v/>
      </c>
      <c r="F444" s="22" t="str">
        <f aca="false">IF(E444="","",D444-E444)</f>
        <v/>
      </c>
      <c r="G444" s="12" t="str">
        <f aca="false">IF(C444="","",IFERROR(INDEX(Beállítások!$B$2:$B$4,MATCH(C444,{"Villany";"Víz";"Gáz"},0)),""))</f>
        <v/>
      </c>
      <c r="H444" s="12" t="str">
        <f aca="false">IF(OR(F444="",G444=""),"",F444*G444)</f>
        <v/>
      </c>
    </row>
    <row r="445" customFormat="false" ht="15" hidden="false" customHeight="false" outlineLevel="0" collapsed="false">
      <c r="A445" s="18"/>
      <c r="B445" s="17"/>
      <c r="C445" s="17"/>
      <c r="D445" s="21"/>
      <c r="E445" s="22" t="str">
        <f aca="false">IF(OR(D445="",B445="",C445=""),"",IF(COUNTIFS($B$2:$B$501,B445,$C$2:$C$501,C445,$A$2:$A$501,"&lt;"&amp;A445)=0,"",_xlfn.MAXIFS($D$2:$D$501,$B$2:$B$501,B445,$C$2:$C$501,C445,$A$2:$A$501,"&lt;"&amp;A445)))</f>
        <v/>
      </c>
      <c r="F445" s="22" t="str">
        <f aca="false">IF(E445="","",D445-E445)</f>
        <v/>
      </c>
      <c r="G445" s="12" t="str">
        <f aca="false">IF(C445="","",IFERROR(INDEX(Beállítások!$B$2:$B$4,MATCH(C445,{"Villany";"Víz";"Gáz"},0)),""))</f>
        <v/>
      </c>
      <c r="H445" s="12" t="str">
        <f aca="false">IF(OR(F445="",G445=""),"",F445*G445)</f>
        <v/>
      </c>
    </row>
    <row r="446" customFormat="false" ht="15" hidden="false" customHeight="false" outlineLevel="0" collapsed="false">
      <c r="A446" s="18"/>
      <c r="B446" s="17"/>
      <c r="C446" s="17"/>
      <c r="D446" s="21"/>
      <c r="E446" s="22" t="str">
        <f aca="false">IF(OR(D446="",B446="",C446=""),"",IF(COUNTIFS($B$2:$B$501,B446,$C$2:$C$501,C446,$A$2:$A$501,"&lt;"&amp;A446)=0,"",_xlfn.MAXIFS($D$2:$D$501,$B$2:$B$501,B446,$C$2:$C$501,C446,$A$2:$A$501,"&lt;"&amp;A446)))</f>
        <v/>
      </c>
      <c r="F446" s="22" t="str">
        <f aca="false">IF(E446="","",D446-E446)</f>
        <v/>
      </c>
      <c r="G446" s="12" t="str">
        <f aca="false">IF(C446="","",IFERROR(INDEX(Beállítások!$B$2:$B$4,MATCH(C446,{"Villany";"Víz";"Gáz"},0)),""))</f>
        <v/>
      </c>
      <c r="H446" s="12" t="str">
        <f aca="false">IF(OR(F446="",G446=""),"",F446*G446)</f>
        <v/>
      </c>
    </row>
    <row r="447" customFormat="false" ht="15" hidden="false" customHeight="false" outlineLevel="0" collapsed="false">
      <c r="A447" s="18"/>
      <c r="B447" s="17"/>
      <c r="C447" s="17"/>
      <c r="D447" s="21"/>
      <c r="E447" s="22" t="str">
        <f aca="false">IF(OR(D447="",B447="",C447=""),"",IF(COUNTIFS($B$2:$B$501,B447,$C$2:$C$501,C447,$A$2:$A$501,"&lt;"&amp;A447)=0,"",_xlfn.MAXIFS($D$2:$D$501,$B$2:$B$501,B447,$C$2:$C$501,C447,$A$2:$A$501,"&lt;"&amp;A447)))</f>
        <v/>
      </c>
      <c r="F447" s="22" t="str">
        <f aca="false">IF(E447="","",D447-E447)</f>
        <v/>
      </c>
      <c r="G447" s="12" t="str">
        <f aca="false">IF(C447="","",IFERROR(INDEX(Beállítások!$B$2:$B$4,MATCH(C447,{"Villany";"Víz";"Gáz"},0)),""))</f>
        <v/>
      </c>
      <c r="H447" s="12" t="str">
        <f aca="false">IF(OR(F447="",G447=""),"",F447*G447)</f>
        <v/>
      </c>
    </row>
    <row r="448" customFormat="false" ht="15" hidden="false" customHeight="false" outlineLevel="0" collapsed="false">
      <c r="A448" s="18"/>
      <c r="B448" s="17"/>
      <c r="C448" s="17"/>
      <c r="D448" s="21"/>
      <c r="E448" s="22" t="str">
        <f aca="false">IF(OR(D448="",B448="",C448=""),"",IF(COUNTIFS($B$2:$B$501,B448,$C$2:$C$501,C448,$A$2:$A$501,"&lt;"&amp;A448)=0,"",_xlfn.MAXIFS($D$2:$D$501,$B$2:$B$501,B448,$C$2:$C$501,C448,$A$2:$A$501,"&lt;"&amp;A448)))</f>
        <v/>
      </c>
      <c r="F448" s="22" t="str">
        <f aca="false">IF(E448="","",D448-E448)</f>
        <v/>
      </c>
      <c r="G448" s="12" t="str">
        <f aca="false">IF(C448="","",IFERROR(INDEX(Beállítások!$B$2:$B$4,MATCH(C448,{"Villany";"Víz";"Gáz"},0)),""))</f>
        <v/>
      </c>
      <c r="H448" s="12" t="str">
        <f aca="false">IF(OR(F448="",G448=""),"",F448*G448)</f>
        <v/>
      </c>
    </row>
    <row r="449" customFormat="false" ht="15" hidden="false" customHeight="false" outlineLevel="0" collapsed="false">
      <c r="A449" s="18"/>
      <c r="B449" s="17"/>
      <c r="C449" s="17"/>
      <c r="D449" s="21"/>
      <c r="E449" s="22" t="str">
        <f aca="false">IF(OR(D449="",B449="",C449=""),"",IF(COUNTIFS($B$2:$B$501,B449,$C$2:$C$501,C449,$A$2:$A$501,"&lt;"&amp;A449)=0,"",_xlfn.MAXIFS($D$2:$D$501,$B$2:$B$501,B449,$C$2:$C$501,C449,$A$2:$A$501,"&lt;"&amp;A449)))</f>
        <v/>
      </c>
      <c r="F449" s="22" t="str">
        <f aca="false">IF(E449="","",D449-E449)</f>
        <v/>
      </c>
      <c r="G449" s="12" t="str">
        <f aca="false">IF(C449="","",IFERROR(INDEX(Beállítások!$B$2:$B$4,MATCH(C449,{"Villany";"Víz";"Gáz"},0)),""))</f>
        <v/>
      </c>
      <c r="H449" s="12" t="str">
        <f aca="false">IF(OR(F449="",G449=""),"",F449*G449)</f>
        <v/>
      </c>
    </row>
    <row r="450" customFormat="false" ht="15" hidden="false" customHeight="false" outlineLevel="0" collapsed="false">
      <c r="A450" s="18"/>
      <c r="B450" s="17"/>
      <c r="C450" s="17"/>
      <c r="D450" s="21"/>
      <c r="E450" s="22" t="str">
        <f aca="false">IF(OR(D450="",B450="",C450=""),"",IF(COUNTIFS($B$2:$B$501,B450,$C$2:$C$501,C450,$A$2:$A$501,"&lt;"&amp;A450)=0,"",_xlfn.MAXIFS($D$2:$D$501,$B$2:$B$501,B450,$C$2:$C$501,C450,$A$2:$A$501,"&lt;"&amp;A450)))</f>
        <v/>
      </c>
      <c r="F450" s="22" t="str">
        <f aca="false">IF(E450="","",D450-E450)</f>
        <v/>
      </c>
      <c r="G450" s="12" t="str">
        <f aca="false">IF(C450="","",IFERROR(INDEX(Beállítások!$B$2:$B$4,MATCH(C450,{"Villany";"Víz";"Gáz"},0)),""))</f>
        <v/>
      </c>
      <c r="H450" s="12" t="str">
        <f aca="false">IF(OR(F450="",G450=""),"",F450*G450)</f>
        <v/>
      </c>
    </row>
    <row r="451" customFormat="false" ht="15" hidden="false" customHeight="false" outlineLevel="0" collapsed="false">
      <c r="A451" s="18"/>
      <c r="B451" s="17"/>
      <c r="C451" s="17"/>
      <c r="D451" s="21"/>
      <c r="E451" s="22" t="str">
        <f aca="false">IF(OR(D451="",B451="",C451=""),"",IF(COUNTIFS($B$2:$B$501,B451,$C$2:$C$501,C451,$A$2:$A$501,"&lt;"&amp;A451)=0,"",_xlfn.MAXIFS($D$2:$D$501,$B$2:$B$501,B451,$C$2:$C$501,C451,$A$2:$A$501,"&lt;"&amp;A451)))</f>
        <v/>
      </c>
      <c r="F451" s="22" t="str">
        <f aca="false">IF(E451="","",D451-E451)</f>
        <v/>
      </c>
      <c r="G451" s="12" t="str">
        <f aca="false">IF(C451="","",IFERROR(INDEX(Beállítások!$B$2:$B$4,MATCH(C451,{"Villany";"Víz";"Gáz"},0)),""))</f>
        <v/>
      </c>
      <c r="H451" s="12" t="str">
        <f aca="false">IF(OR(F451="",G451=""),"",F451*G451)</f>
        <v/>
      </c>
    </row>
    <row r="452" customFormat="false" ht="15" hidden="false" customHeight="false" outlineLevel="0" collapsed="false">
      <c r="A452" s="18"/>
      <c r="B452" s="17"/>
      <c r="C452" s="17"/>
      <c r="D452" s="21"/>
      <c r="E452" s="22" t="str">
        <f aca="false">IF(OR(D452="",B452="",C452=""),"",IF(COUNTIFS($B$2:$B$501,B452,$C$2:$C$501,C452,$A$2:$A$501,"&lt;"&amp;A452)=0,"",_xlfn.MAXIFS($D$2:$D$501,$B$2:$B$501,B452,$C$2:$C$501,C452,$A$2:$A$501,"&lt;"&amp;A452)))</f>
        <v/>
      </c>
      <c r="F452" s="22" t="str">
        <f aca="false">IF(E452="","",D452-E452)</f>
        <v/>
      </c>
      <c r="G452" s="12" t="str">
        <f aca="false">IF(C452="","",IFERROR(INDEX(Beállítások!$B$2:$B$4,MATCH(C452,{"Villany";"Víz";"Gáz"},0)),""))</f>
        <v/>
      </c>
      <c r="H452" s="12" t="str">
        <f aca="false">IF(OR(F452="",G452=""),"",F452*G452)</f>
        <v/>
      </c>
    </row>
    <row r="453" customFormat="false" ht="15" hidden="false" customHeight="false" outlineLevel="0" collapsed="false">
      <c r="A453" s="18"/>
      <c r="B453" s="17"/>
      <c r="C453" s="17"/>
      <c r="D453" s="21"/>
      <c r="E453" s="22" t="str">
        <f aca="false">IF(OR(D453="",B453="",C453=""),"",IF(COUNTIFS($B$2:$B$501,B453,$C$2:$C$501,C453,$A$2:$A$501,"&lt;"&amp;A453)=0,"",_xlfn.MAXIFS($D$2:$D$501,$B$2:$B$501,B453,$C$2:$C$501,C453,$A$2:$A$501,"&lt;"&amp;A453)))</f>
        <v/>
      </c>
      <c r="F453" s="22" t="str">
        <f aca="false">IF(E453="","",D453-E453)</f>
        <v/>
      </c>
      <c r="G453" s="12" t="str">
        <f aca="false">IF(C453="","",IFERROR(INDEX(Beállítások!$B$2:$B$4,MATCH(C453,{"Villany";"Víz";"Gáz"},0)),""))</f>
        <v/>
      </c>
      <c r="H453" s="12" t="str">
        <f aca="false">IF(OR(F453="",G453=""),"",F453*G453)</f>
        <v/>
      </c>
    </row>
    <row r="454" customFormat="false" ht="15" hidden="false" customHeight="false" outlineLevel="0" collapsed="false">
      <c r="A454" s="18"/>
      <c r="B454" s="17"/>
      <c r="C454" s="17"/>
      <c r="D454" s="21"/>
      <c r="E454" s="22" t="str">
        <f aca="false">IF(OR(D454="",B454="",C454=""),"",IF(COUNTIFS($B$2:$B$501,B454,$C$2:$C$501,C454,$A$2:$A$501,"&lt;"&amp;A454)=0,"",_xlfn.MAXIFS($D$2:$D$501,$B$2:$B$501,B454,$C$2:$C$501,C454,$A$2:$A$501,"&lt;"&amp;A454)))</f>
        <v/>
      </c>
      <c r="F454" s="22" t="str">
        <f aca="false">IF(E454="","",D454-E454)</f>
        <v/>
      </c>
      <c r="G454" s="12" t="str">
        <f aca="false">IF(C454="","",IFERROR(INDEX(Beállítások!$B$2:$B$4,MATCH(C454,{"Villany";"Víz";"Gáz"},0)),""))</f>
        <v/>
      </c>
      <c r="H454" s="12" t="str">
        <f aca="false">IF(OR(F454="",G454=""),"",F454*G454)</f>
        <v/>
      </c>
    </row>
    <row r="455" customFormat="false" ht="15" hidden="false" customHeight="false" outlineLevel="0" collapsed="false">
      <c r="A455" s="18"/>
      <c r="B455" s="17"/>
      <c r="C455" s="17"/>
      <c r="D455" s="21"/>
      <c r="E455" s="22" t="str">
        <f aca="false">IF(OR(D455="",B455="",C455=""),"",IF(COUNTIFS($B$2:$B$501,B455,$C$2:$C$501,C455,$A$2:$A$501,"&lt;"&amp;A455)=0,"",_xlfn.MAXIFS($D$2:$D$501,$B$2:$B$501,B455,$C$2:$C$501,C455,$A$2:$A$501,"&lt;"&amp;A455)))</f>
        <v/>
      </c>
      <c r="F455" s="22" t="str">
        <f aca="false">IF(E455="","",D455-E455)</f>
        <v/>
      </c>
      <c r="G455" s="12" t="str">
        <f aca="false">IF(C455="","",IFERROR(INDEX(Beállítások!$B$2:$B$4,MATCH(C455,{"Villany";"Víz";"Gáz"},0)),""))</f>
        <v/>
      </c>
      <c r="H455" s="12" t="str">
        <f aca="false">IF(OR(F455="",G455=""),"",F455*G455)</f>
        <v/>
      </c>
    </row>
    <row r="456" customFormat="false" ht="15" hidden="false" customHeight="false" outlineLevel="0" collapsed="false">
      <c r="A456" s="18"/>
      <c r="B456" s="17"/>
      <c r="C456" s="17"/>
      <c r="D456" s="21"/>
      <c r="E456" s="22" t="str">
        <f aca="false">IF(OR(D456="",B456="",C456=""),"",IF(COUNTIFS($B$2:$B$501,B456,$C$2:$C$501,C456,$A$2:$A$501,"&lt;"&amp;A456)=0,"",_xlfn.MAXIFS($D$2:$D$501,$B$2:$B$501,B456,$C$2:$C$501,C456,$A$2:$A$501,"&lt;"&amp;A456)))</f>
        <v/>
      </c>
      <c r="F456" s="22" t="str">
        <f aca="false">IF(E456="","",D456-E456)</f>
        <v/>
      </c>
      <c r="G456" s="12" t="str">
        <f aca="false">IF(C456="","",IFERROR(INDEX(Beállítások!$B$2:$B$4,MATCH(C456,{"Villany";"Víz";"Gáz"},0)),""))</f>
        <v/>
      </c>
      <c r="H456" s="12" t="str">
        <f aca="false">IF(OR(F456="",G456=""),"",F456*G456)</f>
        <v/>
      </c>
    </row>
    <row r="457" customFormat="false" ht="15" hidden="false" customHeight="false" outlineLevel="0" collapsed="false">
      <c r="A457" s="18"/>
      <c r="B457" s="17"/>
      <c r="C457" s="17"/>
      <c r="D457" s="21"/>
      <c r="E457" s="22" t="str">
        <f aca="false">IF(OR(D457="",B457="",C457=""),"",IF(COUNTIFS($B$2:$B$501,B457,$C$2:$C$501,C457,$A$2:$A$501,"&lt;"&amp;A457)=0,"",_xlfn.MAXIFS($D$2:$D$501,$B$2:$B$501,B457,$C$2:$C$501,C457,$A$2:$A$501,"&lt;"&amp;A457)))</f>
        <v/>
      </c>
      <c r="F457" s="22" t="str">
        <f aca="false">IF(E457="","",D457-E457)</f>
        <v/>
      </c>
      <c r="G457" s="12" t="str">
        <f aca="false">IF(C457="","",IFERROR(INDEX(Beállítások!$B$2:$B$4,MATCH(C457,{"Villany";"Víz";"Gáz"},0)),""))</f>
        <v/>
      </c>
      <c r="H457" s="12" t="str">
        <f aca="false">IF(OR(F457="",G457=""),"",F457*G457)</f>
        <v/>
      </c>
    </row>
    <row r="458" customFormat="false" ht="15" hidden="false" customHeight="false" outlineLevel="0" collapsed="false">
      <c r="A458" s="18"/>
      <c r="B458" s="17"/>
      <c r="C458" s="17"/>
      <c r="D458" s="21"/>
      <c r="E458" s="22" t="str">
        <f aca="false">IF(OR(D458="",B458="",C458=""),"",IF(COUNTIFS($B$2:$B$501,B458,$C$2:$C$501,C458,$A$2:$A$501,"&lt;"&amp;A458)=0,"",_xlfn.MAXIFS($D$2:$D$501,$B$2:$B$501,B458,$C$2:$C$501,C458,$A$2:$A$501,"&lt;"&amp;A458)))</f>
        <v/>
      </c>
      <c r="F458" s="22" t="str">
        <f aca="false">IF(E458="","",D458-E458)</f>
        <v/>
      </c>
      <c r="G458" s="12" t="str">
        <f aca="false">IF(C458="","",IFERROR(INDEX(Beállítások!$B$2:$B$4,MATCH(C458,{"Villany";"Víz";"Gáz"},0)),""))</f>
        <v/>
      </c>
      <c r="H458" s="12" t="str">
        <f aca="false">IF(OR(F458="",G458=""),"",F458*G458)</f>
        <v/>
      </c>
    </row>
    <row r="459" customFormat="false" ht="15" hidden="false" customHeight="false" outlineLevel="0" collapsed="false">
      <c r="A459" s="18"/>
      <c r="B459" s="17"/>
      <c r="C459" s="17"/>
      <c r="D459" s="21"/>
      <c r="E459" s="22" t="str">
        <f aca="false">IF(OR(D459="",B459="",C459=""),"",IF(COUNTIFS($B$2:$B$501,B459,$C$2:$C$501,C459,$A$2:$A$501,"&lt;"&amp;A459)=0,"",_xlfn.MAXIFS($D$2:$D$501,$B$2:$B$501,B459,$C$2:$C$501,C459,$A$2:$A$501,"&lt;"&amp;A459)))</f>
        <v/>
      </c>
      <c r="F459" s="22" t="str">
        <f aca="false">IF(E459="","",D459-E459)</f>
        <v/>
      </c>
      <c r="G459" s="12" t="str">
        <f aca="false">IF(C459="","",IFERROR(INDEX(Beállítások!$B$2:$B$4,MATCH(C459,{"Villany";"Víz";"Gáz"},0)),""))</f>
        <v/>
      </c>
      <c r="H459" s="12" t="str">
        <f aca="false">IF(OR(F459="",G459=""),"",F459*G459)</f>
        <v/>
      </c>
    </row>
    <row r="460" customFormat="false" ht="15" hidden="false" customHeight="false" outlineLevel="0" collapsed="false">
      <c r="A460" s="18"/>
      <c r="B460" s="17"/>
      <c r="C460" s="17"/>
      <c r="D460" s="21"/>
      <c r="E460" s="22" t="str">
        <f aca="false">IF(OR(D460="",B460="",C460=""),"",IF(COUNTIFS($B$2:$B$501,B460,$C$2:$C$501,C460,$A$2:$A$501,"&lt;"&amp;A460)=0,"",_xlfn.MAXIFS($D$2:$D$501,$B$2:$B$501,B460,$C$2:$C$501,C460,$A$2:$A$501,"&lt;"&amp;A460)))</f>
        <v/>
      </c>
      <c r="F460" s="22" t="str">
        <f aca="false">IF(E460="","",D460-E460)</f>
        <v/>
      </c>
      <c r="G460" s="12" t="str">
        <f aca="false">IF(C460="","",IFERROR(INDEX(Beállítások!$B$2:$B$4,MATCH(C460,{"Villany";"Víz";"Gáz"},0)),""))</f>
        <v/>
      </c>
      <c r="H460" s="12" t="str">
        <f aca="false">IF(OR(F460="",G460=""),"",F460*G460)</f>
        <v/>
      </c>
    </row>
    <row r="461" customFormat="false" ht="15" hidden="false" customHeight="false" outlineLevel="0" collapsed="false">
      <c r="A461" s="18"/>
      <c r="B461" s="17"/>
      <c r="C461" s="17"/>
      <c r="D461" s="21"/>
      <c r="E461" s="22" t="str">
        <f aca="false">IF(OR(D461="",B461="",C461=""),"",IF(COUNTIFS($B$2:$B$501,B461,$C$2:$C$501,C461,$A$2:$A$501,"&lt;"&amp;A461)=0,"",_xlfn.MAXIFS($D$2:$D$501,$B$2:$B$501,B461,$C$2:$C$501,C461,$A$2:$A$501,"&lt;"&amp;A461)))</f>
        <v/>
      </c>
      <c r="F461" s="22" t="str">
        <f aca="false">IF(E461="","",D461-E461)</f>
        <v/>
      </c>
      <c r="G461" s="12" t="str">
        <f aca="false">IF(C461="","",IFERROR(INDEX(Beállítások!$B$2:$B$4,MATCH(C461,{"Villany";"Víz";"Gáz"},0)),""))</f>
        <v/>
      </c>
      <c r="H461" s="12" t="str">
        <f aca="false">IF(OR(F461="",G461=""),"",F461*G461)</f>
        <v/>
      </c>
    </row>
    <row r="462" customFormat="false" ht="15" hidden="false" customHeight="false" outlineLevel="0" collapsed="false">
      <c r="A462" s="18"/>
      <c r="B462" s="17"/>
      <c r="C462" s="17"/>
      <c r="D462" s="21"/>
      <c r="E462" s="22" t="str">
        <f aca="false">IF(OR(D462="",B462="",C462=""),"",IF(COUNTIFS($B$2:$B$501,B462,$C$2:$C$501,C462,$A$2:$A$501,"&lt;"&amp;A462)=0,"",_xlfn.MAXIFS($D$2:$D$501,$B$2:$B$501,B462,$C$2:$C$501,C462,$A$2:$A$501,"&lt;"&amp;A462)))</f>
        <v/>
      </c>
      <c r="F462" s="22" t="str">
        <f aca="false">IF(E462="","",D462-E462)</f>
        <v/>
      </c>
      <c r="G462" s="12" t="str">
        <f aca="false">IF(C462="","",IFERROR(INDEX(Beállítások!$B$2:$B$4,MATCH(C462,{"Villany";"Víz";"Gáz"},0)),""))</f>
        <v/>
      </c>
      <c r="H462" s="12" t="str">
        <f aca="false">IF(OR(F462="",G462=""),"",F462*G462)</f>
        <v/>
      </c>
    </row>
    <row r="463" customFormat="false" ht="15" hidden="false" customHeight="false" outlineLevel="0" collapsed="false">
      <c r="A463" s="18"/>
      <c r="B463" s="17"/>
      <c r="C463" s="17"/>
      <c r="D463" s="21"/>
      <c r="E463" s="22" t="str">
        <f aca="false">IF(OR(D463="",B463="",C463=""),"",IF(COUNTIFS($B$2:$B$501,B463,$C$2:$C$501,C463,$A$2:$A$501,"&lt;"&amp;A463)=0,"",_xlfn.MAXIFS($D$2:$D$501,$B$2:$B$501,B463,$C$2:$C$501,C463,$A$2:$A$501,"&lt;"&amp;A463)))</f>
        <v/>
      </c>
      <c r="F463" s="22" t="str">
        <f aca="false">IF(E463="","",D463-E463)</f>
        <v/>
      </c>
      <c r="G463" s="12" t="str">
        <f aca="false">IF(C463="","",IFERROR(INDEX(Beállítások!$B$2:$B$4,MATCH(C463,{"Villany";"Víz";"Gáz"},0)),""))</f>
        <v/>
      </c>
      <c r="H463" s="12" t="str">
        <f aca="false">IF(OR(F463="",G463=""),"",F463*G463)</f>
        <v/>
      </c>
    </row>
    <row r="464" customFormat="false" ht="15" hidden="false" customHeight="false" outlineLevel="0" collapsed="false">
      <c r="A464" s="18"/>
      <c r="B464" s="17"/>
      <c r="C464" s="17"/>
      <c r="D464" s="21"/>
      <c r="E464" s="22" t="str">
        <f aca="false">IF(OR(D464="",B464="",C464=""),"",IF(COUNTIFS($B$2:$B$501,B464,$C$2:$C$501,C464,$A$2:$A$501,"&lt;"&amp;A464)=0,"",_xlfn.MAXIFS($D$2:$D$501,$B$2:$B$501,B464,$C$2:$C$501,C464,$A$2:$A$501,"&lt;"&amp;A464)))</f>
        <v/>
      </c>
      <c r="F464" s="22" t="str">
        <f aca="false">IF(E464="","",D464-E464)</f>
        <v/>
      </c>
      <c r="G464" s="12" t="str">
        <f aca="false">IF(C464="","",IFERROR(INDEX(Beállítások!$B$2:$B$4,MATCH(C464,{"Villany";"Víz";"Gáz"},0)),""))</f>
        <v/>
      </c>
      <c r="H464" s="12" t="str">
        <f aca="false">IF(OR(F464="",G464=""),"",F464*G464)</f>
        <v/>
      </c>
    </row>
    <row r="465" customFormat="false" ht="15" hidden="false" customHeight="false" outlineLevel="0" collapsed="false">
      <c r="A465" s="18"/>
      <c r="B465" s="17"/>
      <c r="C465" s="17"/>
      <c r="D465" s="21"/>
      <c r="E465" s="22" t="str">
        <f aca="false">IF(OR(D465="",B465="",C465=""),"",IF(COUNTIFS($B$2:$B$501,B465,$C$2:$C$501,C465,$A$2:$A$501,"&lt;"&amp;A465)=0,"",_xlfn.MAXIFS($D$2:$D$501,$B$2:$B$501,B465,$C$2:$C$501,C465,$A$2:$A$501,"&lt;"&amp;A465)))</f>
        <v/>
      </c>
      <c r="F465" s="22" t="str">
        <f aca="false">IF(E465="","",D465-E465)</f>
        <v/>
      </c>
      <c r="G465" s="12" t="str">
        <f aca="false">IF(C465="","",IFERROR(INDEX(Beállítások!$B$2:$B$4,MATCH(C465,{"Villany";"Víz";"Gáz"},0)),""))</f>
        <v/>
      </c>
      <c r="H465" s="12" t="str">
        <f aca="false">IF(OR(F465="",G465=""),"",F465*G465)</f>
        <v/>
      </c>
    </row>
    <row r="466" customFormat="false" ht="15" hidden="false" customHeight="false" outlineLevel="0" collapsed="false">
      <c r="A466" s="18"/>
      <c r="B466" s="17"/>
      <c r="C466" s="17"/>
      <c r="D466" s="21"/>
      <c r="E466" s="22" t="str">
        <f aca="false">IF(OR(D466="",B466="",C466=""),"",IF(COUNTIFS($B$2:$B$501,B466,$C$2:$C$501,C466,$A$2:$A$501,"&lt;"&amp;A466)=0,"",_xlfn.MAXIFS($D$2:$D$501,$B$2:$B$501,B466,$C$2:$C$501,C466,$A$2:$A$501,"&lt;"&amp;A466)))</f>
        <v/>
      </c>
      <c r="F466" s="22" t="str">
        <f aca="false">IF(E466="","",D466-E466)</f>
        <v/>
      </c>
      <c r="G466" s="12" t="str">
        <f aca="false">IF(C466="","",IFERROR(INDEX(Beállítások!$B$2:$B$4,MATCH(C466,{"Villany";"Víz";"Gáz"},0)),""))</f>
        <v/>
      </c>
      <c r="H466" s="12" t="str">
        <f aca="false">IF(OR(F466="",G466=""),"",F466*G466)</f>
        <v/>
      </c>
    </row>
    <row r="467" customFormat="false" ht="15" hidden="false" customHeight="false" outlineLevel="0" collapsed="false">
      <c r="A467" s="18"/>
      <c r="B467" s="17"/>
      <c r="C467" s="17"/>
      <c r="D467" s="21"/>
      <c r="E467" s="22" t="str">
        <f aca="false">IF(OR(D467="",B467="",C467=""),"",IF(COUNTIFS($B$2:$B$501,B467,$C$2:$C$501,C467,$A$2:$A$501,"&lt;"&amp;A467)=0,"",_xlfn.MAXIFS($D$2:$D$501,$B$2:$B$501,B467,$C$2:$C$501,C467,$A$2:$A$501,"&lt;"&amp;A467)))</f>
        <v/>
      </c>
      <c r="F467" s="22" t="str">
        <f aca="false">IF(E467="","",D467-E467)</f>
        <v/>
      </c>
      <c r="G467" s="12" t="str">
        <f aca="false">IF(C467="","",IFERROR(INDEX(Beállítások!$B$2:$B$4,MATCH(C467,{"Villany";"Víz";"Gáz"},0)),""))</f>
        <v/>
      </c>
      <c r="H467" s="12" t="str">
        <f aca="false">IF(OR(F467="",G467=""),"",F467*G467)</f>
        <v/>
      </c>
    </row>
    <row r="468" customFormat="false" ht="15" hidden="false" customHeight="false" outlineLevel="0" collapsed="false">
      <c r="A468" s="18"/>
      <c r="B468" s="17"/>
      <c r="C468" s="17"/>
      <c r="D468" s="21"/>
      <c r="E468" s="22" t="str">
        <f aca="false">IF(OR(D468="",B468="",C468=""),"",IF(COUNTIFS($B$2:$B$501,B468,$C$2:$C$501,C468,$A$2:$A$501,"&lt;"&amp;A468)=0,"",_xlfn.MAXIFS($D$2:$D$501,$B$2:$B$501,B468,$C$2:$C$501,C468,$A$2:$A$501,"&lt;"&amp;A468)))</f>
        <v/>
      </c>
      <c r="F468" s="22" t="str">
        <f aca="false">IF(E468="","",D468-E468)</f>
        <v/>
      </c>
      <c r="G468" s="12" t="str">
        <f aca="false">IF(C468="","",IFERROR(INDEX(Beállítások!$B$2:$B$4,MATCH(C468,{"Villany";"Víz";"Gáz"},0)),""))</f>
        <v/>
      </c>
      <c r="H468" s="12" t="str">
        <f aca="false">IF(OR(F468="",G468=""),"",F468*G468)</f>
        <v/>
      </c>
    </row>
    <row r="469" customFormat="false" ht="15" hidden="false" customHeight="false" outlineLevel="0" collapsed="false">
      <c r="A469" s="18"/>
      <c r="B469" s="17"/>
      <c r="C469" s="17"/>
      <c r="D469" s="21"/>
      <c r="E469" s="22" t="str">
        <f aca="false">IF(OR(D469="",B469="",C469=""),"",IF(COUNTIFS($B$2:$B$501,B469,$C$2:$C$501,C469,$A$2:$A$501,"&lt;"&amp;A469)=0,"",_xlfn.MAXIFS($D$2:$D$501,$B$2:$B$501,B469,$C$2:$C$501,C469,$A$2:$A$501,"&lt;"&amp;A469)))</f>
        <v/>
      </c>
      <c r="F469" s="22" t="str">
        <f aca="false">IF(E469="","",D469-E469)</f>
        <v/>
      </c>
      <c r="G469" s="12" t="str">
        <f aca="false">IF(C469="","",IFERROR(INDEX(Beállítások!$B$2:$B$4,MATCH(C469,{"Villany";"Víz";"Gáz"},0)),""))</f>
        <v/>
      </c>
      <c r="H469" s="12" t="str">
        <f aca="false">IF(OR(F469="",G469=""),"",F469*G469)</f>
        <v/>
      </c>
    </row>
    <row r="470" customFormat="false" ht="15" hidden="false" customHeight="false" outlineLevel="0" collapsed="false">
      <c r="A470" s="18"/>
      <c r="B470" s="17"/>
      <c r="C470" s="17"/>
      <c r="D470" s="21"/>
      <c r="E470" s="22" t="str">
        <f aca="false">IF(OR(D470="",B470="",C470=""),"",IF(COUNTIFS($B$2:$B$501,B470,$C$2:$C$501,C470,$A$2:$A$501,"&lt;"&amp;A470)=0,"",_xlfn.MAXIFS($D$2:$D$501,$B$2:$B$501,B470,$C$2:$C$501,C470,$A$2:$A$501,"&lt;"&amp;A470)))</f>
        <v/>
      </c>
      <c r="F470" s="22" t="str">
        <f aca="false">IF(E470="","",D470-E470)</f>
        <v/>
      </c>
      <c r="G470" s="12" t="str">
        <f aca="false">IF(C470="","",IFERROR(INDEX(Beállítások!$B$2:$B$4,MATCH(C470,{"Villany";"Víz";"Gáz"},0)),""))</f>
        <v/>
      </c>
      <c r="H470" s="12" t="str">
        <f aca="false">IF(OR(F470="",G470=""),"",F470*G470)</f>
        <v/>
      </c>
    </row>
    <row r="471" customFormat="false" ht="15" hidden="false" customHeight="false" outlineLevel="0" collapsed="false">
      <c r="A471" s="18"/>
      <c r="B471" s="17"/>
      <c r="C471" s="17"/>
      <c r="D471" s="21"/>
      <c r="E471" s="22" t="str">
        <f aca="false">IF(OR(D471="",B471="",C471=""),"",IF(COUNTIFS($B$2:$B$501,B471,$C$2:$C$501,C471,$A$2:$A$501,"&lt;"&amp;A471)=0,"",_xlfn.MAXIFS($D$2:$D$501,$B$2:$B$501,B471,$C$2:$C$501,C471,$A$2:$A$501,"&lt;"&amp;A471)))</f>
        <v/>
      </c>
      <c r="F471" s="22" t="str">
        <f aca="false">IF(E471="","",D471-E471)</f>
        <v/>
      </c>
      <c r="G471" s="12" t="str">
        <f aca="false">IF(C471="","",IFERROR(INDEX(Beállítások!$B$2:$B$4,MATCH(C471,{"Villany";"Víz";"Gáz"},0)),""))</f>
        <v/>
      </c>
      <c r="H471" s="12" t="str">
        <f aca="false">IF(OR(F471="",G471=""),"",F471*G471)</f>
        <v/>
      </c>
    </row>
    <row r="472" customFormat="false" ht="15" hidden="false" customHeight="false" outlineLevel="0" collapsed="false">
      <c r="A472" s="18"/>
      <c r="B472" s="17"/>
      <c r="C472" s="17"/>
      <c r="D472" s="21"/>
      <c r="E472" s="22" t="str">
        <f aca="false">IF(OR(D472="",B472="",C472=""),"",IF(COUNTIFS($B$2:$B$501,B472,$C$2:$C$501,C472,$A$2:$A$501,"&lt;"&amp;A472)=0,"",_xlfn.MAXIFS($D$2:$D$501,$B$2:$B$501,B472,$C$2:$C$501,C472,$A$2:$A$501,"&lt;"&amp;A472)))</f>
        <v/>
      </c>
      <c r="F472" s="22" t="str">
        <f aca="false">IF(E472="","",D472-E472)</f>
        <v/>
      </c>
      <c r="G472" s="12" t="str">
        <f aca="false">IF(C472="","",IFERROR(INDEX(Beállítások!$B$2:$B$4,MATCH(C472,{"Villany";"Víz";"Gáz"},0)),""))</f>
        <v/>
      </c>
      <c r="H472" s="12" t="str">
        <f aca="false">IF(OR(F472="",G472=""),"",F472*G472)</f>
        <v/>
      </c>
    </row>
    <row r="473" customFormat="false" ht="15" hidden="false" customHeight="false" outlineLevel="0" collapsed="false">
      <c r="A473" s="18"/>
      <c r="B473" s="17"/>
      <c r="C473" s="17"/>
      <c r="D473" s="21"/>
      <c r="E473" s="22" t="str">
        <f aca="false">IF(OR(D473="",B473="",C473=""),"",IF(COUNTIFS($B$2:$B$501,B473,$C$2:$C$501,C473,$A$2:$A$501,"&lt;"&amp;A473)=0,"",_xlfn.MAXIFS($D$2:$D$501,$B$2:$B$501,B473,$C$2:$C$501,C473,$A$2:$A$501,"&lt;"&amp;A473)))</f>
        <v/>
      </c>
      <c r="F473" s="22" t="str">
        <f aca="false">IF(E473="","",D473-E473)</f>
        <v/>
      </c>
      <c r="G473" s="12" t="str">
        <f aca="false">IF(C473="","",IFERROR(INDEX(Beállítások!$B$2:$B$4,MATCH(C473,{"Villany";"Víz";"Gáz"},0)),""))</f>
        <v/>
      </c>
      <c r="H473" s="12" t="str">
        <f aca="false">IF(OR(F473="",G473=""),"",F473*G473)</f>
        <v/>
      </c>
    </row>
    <row r="474" customFormat="false" ht="15" hidden="false" customHeight="false" outlineLevel="0" collapsed="false">
      <c r="A474" s="18"/>
      <c r="B474" s="17"/>
      <c r="C474" s="17"/>
      <c r="D474" s="21"/>
      <c r="E474" s="22" t="str">
        <f aca="false">IF(OR(D474="",B474="",C474=""),"",IF(COUNTIFS($B$2:$B$501,B474,$C$2:$C$501,C474,$A$2:$A$501,"&lt;"&amp;A474)=0,"",_xlfn.MAXIFS($D$2:$D$501,$B$2:$B$501,B474,$C$2:$C$501,C474,$A$2:$A$501,"&lt;"&amp;A474)))</f>
        <v/>
      </c>
      <c r="F474" s="22" t="str">
        <f aca="false">IF(E474="","",D474-E474)</f>
        <v/>
      </c>
      <c r="G474" s="12" t="str">
        <f aca="false">IF(C474="","",IFERROR(INDEX(Beállítások!$B$2:$B$4,MATCH(C474,{"Villany";"Víz";"Gáz"},0)),""))</f>
        <v/>
      </c>
      <c r="H474" s="12" t="str">
        <f aca="false">IF(OR(F474="",G474=""),"",F474*G474)</f>
        <v/>
      </c>
    </row>
    <row r="475" customFormat="false" ht="15" hidden="false" customHeight="false" outlineLevel="0" collapsed="false">
      <c r="A475" s="18"/>
      <c r="B475" s="17"/>
      <c r="C475" s="17"/>
      <c r="D475" s="21"/>
      <c r="E475" s="22" t="str">
        <f aca="false">IF(OR(D475="",B475="",C475=""),"",IF(COUNTIFS($B$2:$B$501,B475,$C$2:$C$501,C475,$A$2:$A$501,"&lt;"&amp;A475)=0,"",_xlfn.MAXIFS($D$2:$D$501,$B$2:$B$501,B475,$C$2:$C$501,C475,$A$2:$A$501,"&lt;"&amp;A475)))</f>
        <v/>
      </c>
      <c r="F475" s="22" t="str">
        <f aca="false">IF(E475="","",D475-E475)</f>
        <v/>
      </c>
      <c r="G475" s="12" t="str">
        <f aca="false">IF(C475="","",IFERROR(INDEX(Beállítások!$B$2:$B$4,MATCH(C475,{"Villany";"Víz";"Gáz"},0)),""))</f>
        <v/>
      </c>
      <c r="H475" s="12" t="str">
        <f aca="false">IF(OR(F475="",G475=""),"",F475*G475)</f>
        <v/>
      </c>
    </row>
    <row r="476" customFormat="false" ht="15" hidden="false" customHeight="false" outlineLevel="0" collapsed="false">
      <c r="A476" s="18"/>
      <c r="B476" s="17"/>
      <c r="C476" s="17"/>
      <c r="D476" s="21"/>
      <c r="E476" s="22" t="str">
        <f aca="false">IF(OR(D476="",B476="",C476=""),"",IF(COUNTIFS($B$2:$B$501,B476,$C$2:$C$501,C476,$A$2:$A$501,"&lt;"&amp;A476)=0,"",_xlfn.MAXIFS($D$2:$D$501,$B$2:$B$501,B476,$C$2:$C$501,C476,$A$2:$A$501,"&lt;"&amp;A476)))</f>
        <v/>
      </c>
      <c r="F476" s="22" t="str">
        <f aca="false">IF(E476="","",D476-E476)</f>
        <v/>
      </c>
      <c r="G476" s="12" t="str">
        <f aca="false">IF(C476="","",IFERROR(INDEX(Beállítások!$B$2:$B$4,MATCH(C476,{"Villany";"Víz";"Gáz"},0)),""))</f>
        <v/>
      </c>
      <c r="H476" s="12" t="str">
        <f aca="false">IF(OR(F476="",G476=""),"",F476*G476)</f>
        <v/>
      </c>
    </row>
    <row r="477" customFormat="false" ht="15" hidden="false" customHeight="false" outlineLevel="0" collapsed="false">
      <c r="A477" s="18"/>
      <c r="B477" s="17"/>
      <c r="C477" s="17"/>
      <c r="D477" s="21"/>
      <c r="E477" s="22" t="str">
        <f aca="false">IF(OR(D477="",B477="",C477=""),"",IF(COUNTIFS($B$2:$B$501,B477,$C$2:$C$501,C477,$A$2:$A$501,"&lt;"&amp;A477)=0,"",_xlfn.MAXIFS($D$2:$D$501,$B$2:$B$501,B477,$C$2:$C$501,C477,$A$2:$A$501,"&lt;"&amp;A477)))</f>
        <v/>
      </c>
      <c r="F477" s="22" t="str">
        <f aca="false">IF(E477="","",D477-E477)</f>
        <v/>
      </c>
      <c r="G477" s="12" t="str">
        <f aca="false">IF(C477="","",IFERROR(INDEX(Beállítások!$B$2:$B$4,MATCH(C477,{"Villany";"Víz";"Gáz"},0)),""))</f>
        <v/>
      </c>
      <c r="H477" s="12" t="str">
        <f aca="false">IF(OR(F477="",G477=""),"",F477*G477)</f>
        <v/>
      </c>
    </row>
    <row r="478" customFormat="false" ht="15" hidden="false" customHeight="false" outlineLevel="0" collapsed="false">
      <c r="A478" s="18"/>
      <c r="B478" s="17"/>
      <c r="C478" s="17"/>
      <c r="D478" s="21"/>
      <c r="E478" s="22" t="str">
        <f aca="false">IF(OR(D478="",B478="",C478=""),"",IF(COUNTIFS($B$2:$B$501,B478,$C$2:$C$501,C478,$A$2:$A$501,"&lt;"&amp;A478)=0,"",_xlfn.MAXIFS($D$2:$D$501,$B$2:$B$501,B478,$C$2:$C$501,C478,$A$2:$A$501,"&lt;"&amp;A478)))</f>
        <v/>
      </c>
      <c r="F478" s="22" t="str">
        <f aca="false">IF(E478="","",D478-E478)</f>
        <v/>
      </c>
      <c r="G478" s="12" t="str">
        <f aca="false">IF(C478="","",IFERROR(INDEX(Beállítások!$B$2:$B$4,MATCH(C478,{"Villany";"Víz";"Gáz"},0)),""))</f>
        <v/>
      </c>
      <c r="H478" s="12" t="str">
        <f aca="false">IF(OR(F478="",G478=""),"",F478*G478)</f>
        <v/>
      </c>
    </row>
    <row r="479" customFormat="false" ht="15" hidden="false" customHeight="false" outlineLevel="0" collapsed="false">
      <c r="A479" s="18"/>
      <c r="B479" s="17"/>
      <c r="C479" s="17"/>
      <c r="D479" s="21"/>
      <c r="E479" s="22" t="str">
        <f aca="false">IF(OR(D479="",B479="",C479=""),"",IF(COUNTIFS($B$2:$B$501,B479,$C$2:$C$501,C479,$A$2:$A$501,"&lt;"&amp;A479)=0,"",_xlfn.MAXIFS($D$2:$D$501,$B$2:$B$501,B479,$C$2:$C$501,C479,$A$2:$A$501,"&lt;"&amp;A479)))</f>
        <v/>
      </c>
      <c r="F479" s="22" t="str">
        <f aca="false">IF(E479="","",D479-E479)</f>
        <v/>
      </c>
      <c r="G479" s="12" t="str">
        <f aca="false">IF(C479="","",IFERROR(INDEX(Beállítások!$B$2:$B$4,MATCH(C479,{"Villany";"Víz";"Gáz"},0)),""))</f>
        <v/>
      </c>
      <c r="H479" s="12" t="str">
        <f aca="false">IF(OR(F479="",G479=""),"",F479*G479)</f>
        <v/>
      </c>
    </row>
    <row r="480" customFormat="false" ht="15" hidden="false" customHeight="false" outlineLevel="0" collapsed="false">
      <c r="A480" s="18"/>
      <c r="B480" s="17"/>
      <c r="C480" s="17"/>
      <c r="D480" s="21"/>
      <c r="E480" s="22" t="str">
        <f aca="false">IF(OR(D480="",B480="",C480=""),"",IF(COUNTIFS($B$2:$B$501,B480,$C$2:$C$501,C480,$A$2:$A$501,"&lt;"&amp;A480)=0,"",_xlfn.MAXIFS($D$2:$D$501,$B$2:$B$501,B480,$C$2:$C$501,C480,$A$2:$A$501,"&lt;"&amp;A480)))</f>
        <v/>
      </c>
      <c r="F480" s="22" t="str">
        <f aca="false">IF(E480="","",D480-E480)</f>
        <v/>
      </c>
      <c r="G480" s="12" t="str">
        <f aca="false">IF(C480="","",IFERROR(INDEX(Beállítások!$B$2:$B$4,MATCH(C480,{"Villany";"Víz";"Gáz"},0)),""))</f>
        <v/>
      </c>
      <c r="H480" s="12" t="str">
        <f aca="false">IF(OR(F480="",G480=""),"",F480*G480)</f>
        <v/>
      </c>
    </row>
    <row r="481" customFormat="false" ht="15" hidden="false" customHeight="false" outlineLevel="0" collapsed="false">
      <c r="A481" s="18"/>
      <c r="B481" s="17"/>
      <c r="C481" s="17"/>
      <c r="D481" s="21"/>
      <c r="E481" s="22" t="str">
        <f aca="false">IF(OR(D481="",B481="",C481=""),"",IF(COUNTIFS($B$2:$B$501,B481,$C$2:$C$501,C481,$A$2:$A$501,"&lt;"&amp;A481)=0,"",_xlfn.MAXIFS($D$2:$D$501,$B$2:$B$501,B481,$C$2:$C$501,C481,$A$2:$A$501,"&lt;"&amp;A481)))</f>
        <v/>
      </c>
      <c r="F481" s="22" t="str">
        <f aca="false">IF(E481="","",D481-E481)</f>
        <v/>
      </c>
      <c r="G481" s="12" t="str">
        <f aca="false">IF(C481="","",IFERROR(INDEX(Beállítások!$B$2:$B$4,MATCH(C481,{"Villany";"Víz";"Gáz"},0)),""))</f>
        <v/>
      </c>
      <c r="H481" s="12" t="str">
        <f aca="false">IF(OR(F481="",G481=""),"",F481*G481)</f>
        <v/>
      </c>
    </row>
    <row r="482" customFormat="false" ht="15" hidden="false" customHeight="false" outlineLevel="0" collapsed="false">
      <c r="A482" s="18"/>
      <c r="B482" s="17"/>
      <c r="C482" s="17"/>
      <c r="D482" s="21"/>
      <c r="E482" s="22" t="str">
        <f aca="false">IF(OR(D482="",B482="",C482=""),"",IF(COUNTIFS($B$2:$B$501,B482,$C$2:$C$501,C482,$A$2:$A$501,"&lt;"&amp;A482)=0,"",_xlfn.MAXIFS($D$2:$D$501,$B$2:$B$501,B482,$C$2:$C$501,C482,$A$2:$A$501,"&lt;"&amp;A482)))</f>
        <v/>
      </c>
      <c r="F482" s="22" t="str">
        <f aca="false">IF(E482="","",D482-E482)</f>
        <v/>
      </c>
      <c r="G482" s="12" t="str">
        <f aca="false">IF(C482="","",IFERROR(INDEX(Beállítások!$B$2:$B$4,MATCH(C482,{"Villany";"Víz";"Gáz"},0)),""))</f>
        <v/>
      </c>
      <c r="H482" s="12" t="str">
        <f aca="false">IF(OR(F482="",G482=""),"",F482*G482)</f>
        <v/>
      </c>
    </row>
    <row r="483" customFormat="false" ht="15" hidden="false" customHeight="false" outlineLevel="0" collapsed="false">
      <c r="A483" s="18"/>
      <c r="B483" s="17"/>
      <c r="C483" s="17"/>
      <c r="D483" s="21"/>
      <c r="E483" s="22" t="str">
        <f aca="false">IF(OR(D483="",B483="",C483=""),"",IF(COUNTIFS($B$2:$B$501,B483,$C$2:$C$501,C483,$A$2:$A$501,"&lt;"&amp;A483)=0,"",_xlfn.MAXIFS($D$2:$D$501,$B$2:$B$501,B483,$C$2:$C$501,C483,$A$2:$A$501,"&lt;"&amp;A483)))</f>
        <v/>
      </c>
      <c r="F483" s="22" t="str">
        <f aca="false">IF(E483="","",D483-E483)</f>
        <v/>
      </c>
      <c r="G483" s="12" t="str">
        <f aca="false">IF(C483="","",IFERROR(INDEX(Beállítások!$B$2:$B$4,MATCH(C483,{"Villany";"Víz";"Gáz"},0)),""))</f>
        <v/>
      </c>
      <c r="H483" s="12" t="str">
        <f aca="false">IF(OR(F483="",G483=""),"",F483*G483)</f>
        <v/>
      </c>
    </row>
    <row r="484" customFormat="false" ht="15" hidden="false" customHeight="false" outlineLevel="0" collapsed="false">
      <c r="A484" s="18"/>
      <c r="B484" s="17"/>
      <c r="C484" s="17"/>
      <c r="D484" s="21"/>
      <c r="E484" s="22" t="str">
        <f aca="false">IF(OR(D484="",B484="",C484=""),"",IF(COUNTIFS($B$2:$B$501,B484,$C$2:$C$501,C484,$A$2:$A$501,"&lt;"&amp;A484)=0,"",_xlfn.MAXIFS($D$2:$D$501,$B$2:$B$501,B484,$C$2:$C$501,C484,$A$2:$A$501,"&lt;"&amp;A484)))</f>
        <v/>
      </c>
      <c r="F484" s="22" t="str">
        <f aca="false">IF(E484="","",D484-E484)</f>
        <v/>
      </c>
      <c r="G484" s="12" t="str">
        <f aca="false">IF(C484="","",IFERROR(INDEX(Beállítások!$B$2:$B$4,MATCH(C484,{"Villany";"Víz";"Gáz"},0)),""))</f>
        <v/>
      </c>
      <c r="H484" s="12" t="str">
        <f aca="false">IF(OR(F484="",G484=""),"",F484*G484)</f>
        <v/>
      </c>
    </row>
    <row r="485" customFormat="false" ht="15" hidden="false" customHeight="false" outlineLevel="0" collapsed="false">
      <c r="A485" s="18"/>
      <c r="B485" s="17"/>
      <c r="C485" s="17"/>
      <c r="D485" s="21"/>
      <c r="E485" s="22" t="str">
        <f aca="false">IF(OR(D485="",B485="",C485=""),"",IF(COUNTIFS($B$2:$B$501,B485,$C$2:$C$501,C485,$A$2:$A$501,"&lt;"&amp;A485)=0,"",_xlfn.MAXIFS($D$2:$D$501,$B$2:$B$501,B485,$C$2:$C$501,C485,$A$2:$A$501,"&lt;"&amp;A485)))</f>
        <v/>
      </c>
      <c r="F485" s="22" t="str">
        <f aca="false">IF(E485="","",D485-E485)</f>
        <v/>
      </c>
      <c r="G485" s="12" t="str">
        <f aca="false">IF(C485="","",IFERROR(INDEX(Beállítások!$B$2:$B$4,MATCH(C485,{"Villany";"Víz";"Gáz"},0)),""))</f>
        <v/>
      </c>
      <c r="H485" s="12" t="str">
        <f aca="false">IF(OR(F485="",G485=""),"",F485*G485)</f>
        <v/>
      </c>
    </row>
    <row r="486" customFormat="false" ht="15" hidden="false" customHeight="false" outlineLevel="0" collapsed="false">
      <c r="A486" s="18"/>
      <c r="B486" s="17"/>
      <c r="C486" s="17"/>
      <c r="D486" s="21"/>
      <c r="E486" s="22" t="str">
        <f aca="false">IF(OR(D486="",B486="",C486=""),"",IF(COUNTIFS($B$2:$B$501,B486,$C$2:$C$501,C486,$A$2:$A$501,"&lt;"&amp;A486)=0,"",_xlfn.MAXIFS($D$2:$D$501,$B$2:$B$501,B486,$C$2:$C$501,C486,$A$2:$A$501,"&lt;"&amp;A486)))</f>
        <v/>
      </c>
      <c r="F486" s="22" t="str">
        <f aca="false">IF(E486="","",D486-E486)</f>
        <v/>
      </c>
      <c r="G486" s="12" t="str">
        <f aca="false">IF(C486="","",IFERROR(INDEX(Beállítások!$B$2:$B$4,MATCH(C486,{"Villany";"Víz";"Gáz"},0)),""))</f>
        <v/>
      </c>
      <c r="H486" s="12" t="str">
        <f aca="false">IF(OR(F486="",G486=""),"",F486*G486)</f>
        <v/>
      </c>
    </row>
    <row r="487" customFormat="false" ht="15" hidden="false" customHeight="false" outlineLevel="0" collapsed="false">
      <c r="A487" s="18"/>
      <c r="B487" s="17"/>
      <c r="C487" s="17"/>
      <c r="D487" s="21"/>
      <c r="E487" s="22" t="str">
        <f aca="false">IF(OR(D487="",B487="",C487=""),"",IF(COUNTIFS($B$2:$B$501,B487,$C$2:$C$501,C487,$A$2:$A$501,"&lt;"&amp;A487)=0,"",_xlfn.MAXIFS($D$2:$D$501,$B$2:$B$501,B487,$C$2:$C$501,C487,$A$2:$A$501,"&lt;"&amp;A487)))</f>
        <v/>
      </c>
      <c r="F487" s="22" t="str">
        <f aca="false">IF(E487="","",D487-E487)</f>
        <v/>
      </c>
      <c r="G487" s="12" t="str">
        <f aca="false">IF(C487="","",IFERROR(INDEX(Beállítások!$B$2:$B$4,MATCH(C487,{"Villany";"Víz";"Gáz"},0)),""))</f>
        <v/>
      </c>
      <c r="H487" s="12" t="str">
        <f aca="false">IF(OR(F487="",G487=""),"",F487*G487)</f>
        <v/>
      </c>
    </row>
    <row r="488" customFormat="false" ht="15" hidden="false" customHeight="false" outlineLevel="0" collapsed="false">
      <c r="A488" s="18"/>
      <c r="B488" s="17"/>
      <c r="C488" s="17"/>
      <c r="D488" s="21"/>
      <c r="E488" s="22" t="str">
        <f aca="false">IF(OR(D488="",B488="",C488=""),"",IF(COUNTIFS($B$2:$B$501,B488,$C$2:$C$501,C488,$A$2:$A$501,"&lt;"&amp;A488)=0,"",_xlfn.MAXIFS($D$2:$D$501,$B$2:$B$501,B488,$C$2:$C$501,C488,$A$2:$A$501,"&lt;"&amp;A488)))</f>
        <v/>
      </c>
      <c r="F488" s="22" t="str">
        <f aca="false">IF(E488="","",D488-E488)</f>
        <v/>
      </c>
      <c r="G488" s="12" t="str">
        <f aca="false">IF(C488="","",IFERROR(INDEX(Beállítások!$B$2:$B$4,MATCH(C488,{"Villany";"Víz";"Gáz"},0)),""))</f>
        <v/>
      </c>
      <c r="H488" s="12" t="str">
        <f aca="false">IF(OR(F488="",G488=""),"",F488*G488)</f>
        <v/>
      </c>
    </row>
    <row r="489" customFormat="false" ht="15" hidden="false" customHeight="false" outlineLevel="0" collapsed="false">
      <c r="A489" s="18"/>
      <c r="B489" s="17"/>
      <c r="C489" s="17"/>
      <c r="D489" s="21"/>
      <c r="E489" s="22" t="str">
        <f aca="false">IF(OR(D489="",B489="",C489=""),"",IF(COUNTIFS($B$2:$B$501,B489,$C$2:$C$501,C489,$A$2:$A$501,"&lt;"&amp;A489)=0,"",_xlfn.MAXIFS($D$2:$D$501,$B$2:$B$501,B489,$C$2:$C$501,C489,$A$2:$A$501,"&lt;"&amp;A489)))</f>
        <v/>
      </c>
      <c r="F489" s="22" t="str">
        <f aca="false">IF(E489="","",D489-E489)</f>
        <v/>
      </c>
      <c r="G489" s="12" t="str">
        <f aca="false">IF(C489="","",IFERROR(INDEX(Beállítások!$B$2:$B$4,MATCH(C489,{"Villany";"Víz";"Gáz"},0)),""))</f>
        <v/>
      </c>
      <c r="H489" s="12" t="str">
        <f aca="false">IF(OR(F489="",G489=""),"",F489*G489)</f>
        <v/>
      </c>
    </row>
    <row r="490" customFormat="false" ht="15" hidden="false" customHeight="false" outlineLevel="0" collapsed="false">
      <c r="A490" s="18"/>
      <c r="B490" s="17"/>
      <c r="C490" s="17"/>
      <c r="D490" s="21"/>
      <c r="E490" s="22" t="str">
        <f aca="false">IF(OR(D490="",B490="",C490=""),"",IF(COUNTIFS($B$2:$B$501,B490,$C$2:$C$501,C490,$A$2:$A$501,"&lt;"&amp;A490)=0,"",_xlfn.MAXIFS($D$2:$D$501,$B$2:$B$501,B490,$C$2:$C$501,C490,$A$2:$A$501,"&lt;"&amp;A490)))</f>
        <v/>
      </c>
      <c r="F490" s="22" t="str">
        <f aca="false">IF(E490="","",D490-E490)</f>
        <v/>
      </c>
      <c r="G490" s="12" t="str">
        <f aca="false">IF(C490="","",IFERROR(INDEX(Beállítások!$B$2:$B$4,MATCH(C490,{"Villany";"Víz";"Gáz"},0)),""))</f>
        <v/>
      </c>
      <c r="H490" s="12" t="str">
        <f aca="false">IF(OR(F490="",G490=""),"",F490*G490)</f>
        <v/>
      </c>
    </row>
    <row r="491" customFormat="false" ht="15" hidden="false" customHeight="false" outlineLevel="0" collapsed="false">
      <c r="A491" s="18"/>
      <c r="B491" s="17"/>
      <c r="C491" s="17"/>
      <c r="D491" s="21"/>
      <c r="E491" s="22" t="str">
        <f aca="false">IF(OR(D491="",B491="",C491=""),"",IF(COUNTIFS($B$2:$B$501,B491,$C$2:$C$501,C491,$A$2:$A$501,"&lt;"&amp;A491)=0,"",_xlfn.MAXIFS($D$2:$D$501,$B$2:$B$501,B491,$C$2:$C$501,C491,$A$2:$A$501,"&lt;"&amp;A491)))</f>
        <v/>
      </c>
      <c r="F491" s="22" t="str">
        <f aca="false">IF(E491="","",D491-E491)</f>
        <v/>
      </c>
      <c r="G491" s="12" t="str">
        <f aca="false">IF(C491="","",IFERROR(INDEX(Beállítások!$B$2:$B$4,MATCH(C491,{"Villany";"Víz";"Gáz"},0)),""))</f>
        <v/>
      </c>
      <c r="H491" s="12" t="str">
        <f aca="false">IF(OR(F491="",G491=""),"",F491*G491)</f>
        <v/>
      </c>
    </row>
    <row r="492" customFormat="false" ht="15" hidden="false" customHeight="false" outlineLevel="0" collapsed="false">
      <c r="A492" s="18"/>
      <c r="B492" s="17"/>
      <c r="C492" s="17"/>
      <c r="D492" s="21"/>
      <c r="E492" s="22" t="str">
        <f aca="false">IF(OR(D492="",B492="",C492=""),"",IF(COUNTIFS($B$2:$B$501,B492,$C$2:$C$501,C492,$A$2:$A$501,"&lt;"&amp;A492)=0,"",_xlfn.MAXIFS($D$2:$D$501,$B$2:$B$501,B492,$C$2:$C$501,C492,$A$2:$A$501,"&lt;"&amp;A492)))</f>
        <v/>
      </c>
      <c r="F492" s="22" t="str">
        <f aca="false">IF(E492="","",D492-E492)</f>
        <v/>
      </c>
      <c r="G492" s="12" t="str">
        <f aca="false">IF(C492="","",IFERROR(INDEX(Beállítások!$B$2:$B$4,MATCH(C492,{"Villany";"Víz";"Gáz"},0)),""))</f>
        <v/>
      </c>
      <c r="H492" s="12" t="str">
        <f aca="false">IF(OR(F492="",G492=""),"",F492*G492)</f>
        <v/>
      </c>
    </row>
    <row r="493" customFormat="false" ht="15" hidden="false" customHeight="false" outlineLevel="0" collapsed="false">
      <c r="A493" s="18"/>
      <c r="B493" s="17"/>
      <c r="C493" s="17"/>
      <c r="D493" s="21"/>
      <c r="E493" s="22" t="str">
        <f aca="false">IF(OR(D493="",B493="",C493=""),"",IF(COUNTIFS($B$2:$B$501,B493,$C$2:$C$501,C493,$A$2:$A$501,"&lt;"&amp;A493)=0,"",_xlfn.MAXIFS($D$2:$D$501,$B$2:$B$501,B493,$C$2:$C$501,C493,$A$2:$A$501,"&lt;"&amp;A493)))</f>
        <v/>
      </c>
      <c r="F493" s="22" t="str">
        <f aca="false">IF(E493="","",D493-E493)</f>
        <v/>
      </c>
      <c r="G493" s="12" t="str">
        <f aca="false">IF(C493="","",IFERROR(INDEX(Beállítások!$B$2:$B$4,MATCH(C493,{"Villany";"Víz";"Gáz"},0)),""))</f>
        <v/>
      </c>
      <c r="H493" s="12" t="str">
        <f aca="false">IF(OR(F493="",G493=""),"",F493*G493)</f>
        <v/>
      </c>
    </row>
    <row r="494" customFormat="false" ht="15" hidden="false" customHeight="false" outlineLevel="0" collapsed="false">
      <c r="A494" s="18"/>
      <c r="B494" s="17"/>
      <c r="C494" s="17"/>
      <c r="D494" s="21"/>
      <c r="E494" s="22" t="str">
        <f aca="false">IF(OR(D494="",B494="",C494=""),"",IF(COUNTIFS($B$2:$B$501,B494,$C$2:$C$501,C494,$A$2:$A$501,"&lt;"&amp;A494)=0,"",_xlfn.MAXIFS($D$2:$D$501,$B$2:$B$501,B494,$C$2:$C$501,C494,$A$2:$A$501,"&lt;"&amp;A494)))</f>
        <v/>
      </c>
      <c r="F494" s="22" t="str">
        <f aca="false">IF(E494="","",D494-E494)</f>
        <v/>
      </c>
      <c r="G494" s="12" t="str">
        <f aca="false">IF(C494="","",IFERROR(INDEX(Beállítások!$B$2:$B$4,MATCH(C494,{"Villany";"Víz";"Gáz"},0)),""))</f>
        <v/>
      </c>
      <c r="H494" s="12" t="str">
        <f aca="false">IF(OR(F494="",G494=""),"",F494*G494)</f>
        <v/>
      </c>
    </row>
    <row r="495" customFormat="false" ht="15" hidden="false" customHeight="false" outlineLevel="0" collapsed="false">
      <c r="A495" s="18"/>
      <c r="B495" s="17"/>
      <c r="C495" s="17"/>
      <c r="D495" s="21"/>
      <c r="E495" s="22" t="str">
        <f aca="false">IF(OR(D495="",B495="",C495=""),"",IF(COUNTIFS($B$2:$B$501,B495,$C$2:$C$501,C495,$A$2:$A$501,"&lt;"&amp;A495)=0,"",_xlfn.MAXIFS($D$2:$D$501,$B$2:$B$501,B495,$C$2:$C$501,C495,$A$2:$A$501,"&lt;"&amp;A495)))</f>
        <v/>
      </c>
      <c r="F495" s="22" t="str">
        <f aca="false">IF(E495="","",D495-E495)</f>
        <v/>
      </c>
      <c r="G495" s="12" t="str">
        <f aca="false">IF(C495="","",IFERROR(INDEX(Beállítások!$B$2:$B$4,MATCH(C495,{"Villany";"Víz";"Gáz"},0)),""))</f>
        <v/>
      </c>
      <c r="H495" s="12" t="str">
        <f aca="false">IF(OR(F495="",G495=""),"",F495*G495)</f>
        <v/>
      </c>
    </row>
    <row r="496" customFormat="false" ht="15" hidden="false" customHeight="false" outlineLevel="0" collapsed="false">
      <c r="A496" s="18"/>
      <c r="B496" s="17"/>
      <c r="C496" s="17"/>
      <c r="D496" s="21"/>
      <c r="E496" s="22" t="str">
        <f aca="false">IF(OR(D496="",B496="",C496=""),"",IF(COUNTIFS($B$2:$B$501,B496,$C$2:$C$501,C496,$A$2:$A$501,"&lt;"&amp;A496)=0,"",_xlfn.MAXIFS($D$2:$D$501,$B$2:$B$501,B496,$C$2:$C$501,C496,$A$2:$A$501,"&lt;"&amp;A496)))</f>
        <v/>
      </c>
      <c r="F496" s="22" t="str">
        <f aca="false">IF(E496="","",D496-E496)</f>
        <v/>
      </c>
      <c r="G496" s="12" t="str">
        <f aca="false">IF(C496="","",IFERROR(INDEX(Beállítások!$B$2:$B$4,MATCH(C496,{"Villany";"Víz";"Gáz"},0)),""))</f>
        <v/>
      </c>
      <c r="H496" s="12" t="str">
        <f aca="false">IF(OR(F496="",G496=""),"",F496*G496)</f>
        <v/>
      </c>
    </row>
    <row r="497" customFormat="false" ht="15" hidden="false" customHeight="false" outlineLevel="0" collapsed="false">
      <c r="A497" s="18"/>
      <c r="B497" s="17"/>
      <c r="C497" s="17"/>
      <c r="D497" s="21"/>
      <c r="E497" s="22" t="str">
        <f aca="false">IF(OR(D497="",B497="",C497=""),"",IF(COUNTIFS($B$2:$B$501,B497,$C$2:$C$501,C497,$A$2:$A$501,"&lt;"&amp;A497)=0,"",_xlfn.MAXIFS($D$2:$D$501,$B$2:$B$501,B497,$C$2:$C$501,C497,$A$2:$A$501,"&lt;"&amp;A497)))</f>
        <v/>
      </c>
      <c r="F497" s="22" t="str">
        <f aca="false">IF(E497="","",D497-E497)</f>
        <v/>
      </c>
      <c r="G497" s="12" t="str">
        <f aca="false">IF(C497="","",IFERROR(INDEX(Beállítások!$B$2:$B$4,MATCH(C497,{"Villany";"Víz";"Gáz"},0)),""))</f>
        <v/>
      </c>
      <c r="H497" s="12" t="str">
        <f aca="false">IF(OR(F497="",G497=""),"",F497*G497)</f>
        <v/>
      </c>
    </row>
    <row r="498" customFormat="false" ht="15" hidden="false" customHeight="false" outlineLevel="0" collapsed="false">
      <c r="A498" s="18"/>
      <c r="B498" s="17"/>
      <c r="C498" s="17"/>
      <c r="D498" s="21"/>
      <c r="E498" s="22" t="str">
        <f aca="false">IF(OR(D498="",B498="",C498=""),"",IF(COUNTIFS($B$2:$B$501,B498,$C$2:$C$501,C498,$A$2:$A$501,"&lt;"&amp;A498)=0,"",_xlfn.MAXIFS($D$2:$D$501,$B$2:$B$501,B498,$C$2:$C$501,C498,$A$2:$A$501,"&lt;"&amp;A498)))</f>
        <v/>
      </c>
      <c r="F498" s="22" t="str">
        <f aca="false">IF(E498="","",D498-E498)</f>
        <v/>
      </c>
      <c r="G498" s="12" t="str">
        <f aca="false">IF(C498="","",IFERROR(INDEX(Beállítások!$B$2:$B$4,MATCH(C498,{"Villany";"Víz";"Gáz"},0)),""))</f>
        <v/>
      </c>
      <c r="H498" s="12" t="str">
        <f aca="false">IF(OR(F498="",G498=""),"",F498*G498)</f>
        <v/>
      </c>
    </row>
    <row r="499" customFormat="false" ht="15" hidden="false" customHeight="false" outlineLevel="0" collapsed="false">
      <c r="A499" s="18"/>
      <c r="B499" s="17"/>
      <c r="C499" s="17"/>
      <c r="D499" s="21"/>
      <c r="E499" s="22" t="str">
        <f aca="false">IF(OR(D499="",B499="",C499=""),"",IF(COUNTIFS($B$2:$B$501,B499,$C$2:$C$501,C499,$A$2:$A$501,"&lt;"&amp;A499)=0,"",_xlfn.MAXIFS($D$2:$D$501,$B$2:$B$501,B499,$C$2:$C$501,C499,$A$2:$A$501,"&lt;"&amp;A499)))</f>
        <v/>
      </c>
      <c r="F499" s="22" t="str">
        <f aca="false">IF(E499="","",D499-E499)</f>
        <v/>
      </c>
      <c r="G499" s="12" t="str">
        <f aca="false">IF(C499="","",IFERROR(INDEX(Beállítások!$B$2:$B$4,MATCH(C499,{"Villany";"Víz";"Gáz"},0)),""))</f>
        <v/>
      </c>
      <c r="H499" s="12" t="str">
        <f aca="false">IF(OR(F499="",G499=""),"",F499*G499)</f>
        <v/>
      </c>
    </row>
    <row r="500" customFormat="false" ht="15" hidden="false" customHeight="false" outlineLevel="0" collapsed="false">
      <c r="A500" s="18"/>
      <c r="B500" s="17"/>
      <c r="C500" s="17"/>
      <c r="D500" s="21"/>
      <c r="E500" s="22" t="str">
        <f aca="false">IF(OR(D500="",B500="",C500=""),"",IF(COUNTIFS($B$2:$B$501,B500,$C$2:$C$501,C500,$A$2:$A$501,"&lt;"&amp;A500)=0,"",_xlfn.MAXIFS($D$2:$D$501,$B$2:$B$501,B500,$C$2:$C$501,C500,$A$2:$A$501,"&lt;"&amp;A500)))</f>
        <v/>
      </c>
      <c r="F500" s="22" t="str">
        <f aca="false">IF(E500="","",D500-E500)</f>
        <v/>
      </c>
      <c r="G500" s="12" t="str">
        <f aca="false">IF(C500="","",IFERROR(INDEX(Beállítások!$B$2:$B$4,MATCH(C500,{"Villany";"Víz";"Gáz"},0)),""))</f>
        <v/>
      </c>
      <c r="H500" s="12" t="str">
        <f aca="false">IF(OR(F500="",G500=""),"",F500*G500)</f>
        <v/>
      </c>
    </row>
    <row r="501" customFormat="false" ht="15" hidden="false" customHeight="false" outlineLevel="0" collapsed="false">
      <c r="A501" s="18"/>
      <c r="B501" s="17"/>
      <c r="C501" s="17"/>
      <c r="D501" s="21"/>
      <c r="E501" s="22" t="str">
        <f aca="false">IF(OR(D501="",B501="",C501=""),"",IF(COUNTIFS($B$2:$B$501,B501,$C$2:$C$501,C501,$A$2:$A$501,"&lt;"&amp;A501)=0,"",_xlfn.MAXIFS($D$2:$D$501,$B$2:$B$501,B501,$C$2:$C$501,C501,$A$2:$A$501,"&lt;"&amp;A501)))</f>
        <v/>
      </c>
      <c r="F501" s="22" t="str">
        <f aca="false">IF(E501="","",D501-E501)</f>
        <v/>
      </c>
      <c r="G501" s="12" t="str">
        <f aca="false">IF(C501="","",IFERROR(INDEX(Beállítások!$B$2:$B$4,MATCH(C501,{"Villany";"Víz";"Gáz"},0)),""))</f>
        <v/>
      </c>
      <c r="H501" s="12" t="str">
        <f aca="false">IF(OR(F501="",G501=""),"",F501*G501)</f>
        <v/>
      </c>
    </row>
  </sheetData>
  <dataValidations count="2">
    <dataValidation allowBlank="true" errorStyle="stop" operator="between" showDropDown="false" showErrorMessage="false" showInputMessage="false" sqref="B2:B501" type="list">
      <formula1>Lakások!$A$2:$A$21</formula1>
      <formula2>0</formula2>
    </dataValidation>
    <dataValidation allowBlank="true" errorStyle="stop" operator="between" showDropDown="false" showErrorMessage="false" showInputMessage="false" sqref="C2:C501" type="list">
      <formula1>"Villany,Víz,Gáz"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2026-10-09T09:42:07Z</dcterms:created>
  <dc:creator>openpyxl</dc:creator>
  <dc:description/>
  <dc:language>en-US</dc:language>
  <cp:lastModifiedBy/>
  <dcterms:modified xsi:type="dcterms:W3CDTF">2026-10-09T09:42:08Z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